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2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ergeyzakharchenko/Downloads/"/>
    </mc:Choice>
  </mc:AlternateContent>
  <xr:revisionPtr revIDLastSave="0" documentId="13_ncr:1_{61DA395F-B86B-0943-A44C-40D065BDB74F}" xr6:coauthVersionLast="36" xr6:coauthVersionMax="36" xr10:uidLastSave="{00000000-0000-0000-0000-000000000000}"/>
  <bookViews>
    <workbookView xWindow="160" yWindow="440" windowWidth="31380" windowHeight="15460" tabRatio="778" xr2:uid="{00000000-000D-0000-FFFF-FFFF00000000}"/>
  </bookViews>
  <sheets>
    <sheet name="Прайс" sheetId="15" r:id="rId1"/>
    <sheet name="Прайс  ценообразование" sheetId="1" state="hidden" r:id="rId2"/>
  </sheets>
  <definedNames>
    <definedName name="_xlnm._FilterDatabase" localSheetId="0" hidden="1">Прайс!$B$3:$D$300</definedName>
    <definedName name="_xlnm._FilterDatabase" localSheetId="1" hidden="1">'Прайс  ценообразование'!$B$2:$K$8</definedName>
    <definedName name="_xlnm.Print_Area" localSheetId="0">Прайс!$A$3:$D$280</definedName>
    <definedName name="_xlnm.Print_Area" localSheetId="1">'Прайс  ценообразование'!$A$1:$N$189</definedName>
  </definedNames>
  <calcPr calcId="181029"/>
</workbook>
</file>

<file path=xl/calcChain.xml><?xml version="1.0" encoding="utf-8"?>
<calcChain xmlns="http://schemas.openxmlformats.org/spreadsheetml/2006/main">
  <c r="G108" i="1" l="1"/>
  <c r="G103" i="1"/>
  <c r="G48" i="1" l="1"/>
  <c r="G51" i="1"/>
  <c r="G55" i="1" l="1"/>
  <c r="G56" i="1"/>
  <c r="T150" i="1" l="1"/>
  <c r="P150" i="1"/>
  <c r="Q150" i="1" s="1"/>
  <c r="R150" i="1" s="1"/>
  <c r="O150" i="1"/>
  <c r="G28" i="1" l="1"/>
  <c r="G102" i="1"/>
  <c r="T28" i="1" l="1"/>
  <c r="P28" i="1"/>
  <c r="Q28" i="1" s="1"/>
  <c r="R28" i="1" s="1"/>
  <c r="O28" i="1"/>
  <c r="G30" i="1"/>
  <c r="T29" i="1"/>
  <c r="P29" i="1"/>
  <c r="Q29" i="1" s="1"/>
  <c r="R29" i="1" s="1"/>
  <c r="O29" i="1"/>
  <c r="G29" i="1"/>
  <c r="G27" i="1" l="1"/>
  <c r="G26" i="1"/>
  <c r="G159" i="1" l="1"/>
  <c r="G156" i="1"/>
  <c r="G157" i="1"/>
  <c r="G158" i="1"/>
  <c r="G183" i="1" l="1"/>
  <c r="G182" i="1"/>
  <c r="G181" i="1"/>
  <c r="G170" i="1"/>
  <c r="G169" i="1"/>
  <c r="G168" i="1"/>
  <c r="G167" i="1"/>
  <c r="G166" i="1"/>
  <c r="G129" i="1"/>
  <c r="G135" i="1"/>
  <c r="G134" i="1"/>
  <c r="G130" i="1"/>
  <c r="G128" i="1"/>
  <c r="G127" i="1"/>
  <c r="G126" i="1"/>
  <c r="G125" i="1"/>
  <c r="G117" i="1"/>
  <c r="G116" i="1"/>
  <c r="G115" i="1"/>
  <c r="P108" i="1"/>
  <c r="Q108" i="1" s="1"/>
  <c r="R108" i="1" s="1"/>
  <c r="G106" i="1"/>
  <c r="G104" i="1"/>
  <c r="G100" i="1"/>
  <c r="G99" i="1"/>
  <c r="G97" i="1"/>
  <c r="G96" i="1"/>
  <c r="G94" i="1"/>
  <c r="G93" i="1"/>
  <c r="G89" i="1"/>
  <c r="G52" i="1"/>
  <c r="G50" i="1"/>
  <c r="G47" i="1"/>
  <c r="G46" i="1"/>
  <c r="G36" i="1"/>
  <c r="G37" i="1"/>
  <c r="G9" i="1"/>
  <c r="G6" i="1"/>
  <c r="G3" i="1"/>
  <c r="G174" i="1" l="1"/>
  <c r="G164" i="1"/>
  <c r="G176" i="1" l="1"/>
  <c r="G175" i="1"/>
  <c r="G105" i="1" l="1"/>
  <c r="G101" i="1"/>
  <c r="G95" i="1"/>
  <c r="G54" i="1"/>
  <c r="G53" i="1"/>
  <c r="G5" i="1"/>
  <c r="G4" i="1"/>
  <c r="G142" i="1"/>
  <c r="G143" i="1"/>
  <c r="G144" i="1"/>
  <c r="G145" i="1"/>
  <c r="G146" i="1"/>
  <c r="G148" i="1"/>
  <c r="G147" i="1"/>
  <c r="G149" i="1"/>
  <c r="G151" i="1"/>
  <c r="G152" i="1"/>
  <c r="G153" i="1"/>
  <c r="G91" i="1"/>
  <c r="O91" i="1"/>
  <c r="P91" i="1"/>
  <c r="Q91" i="1" s="1"/>
  <c r="R91" i="1" s="1"/>
  <c r="T91" i="1"/>
  <c r="G112" i="1" l="1"/>
  <c r="G200" i="1" l="1"/>
  <c r="G199" i="1"/>
  <c r="G198" i="1"/>
  <c r="G189" i="1"/>
  <c r="G188" i="1"/>
  <c r="G187" i="1"/>
  <c r="G173" i="1"/>
  <c r="G172" i="1"/>
  <c r="G163" i="1"/>
  <c r="G154" i="1"/>
  <c r="G113" i="1"/>
  <c r="G111" i="1"/>
  <c r="G110" i="1"/>
  <c r="G109" i="1"/>
  <c r="G98" i="1"/>
  <c r="G87" i="1"/>
  <c r="G86" i="1"/>
  <c r="G85" i="1"/>
  <c r="G84" i="1"/>
  <c r="G59" i="1"/>
  <c r="G57" i="1"/>
  <c r="G43" i="1"/>
  <c r="G42" i="1"/>
  <c r="G41" i="1"/>
  <c r="T96" i="1" l="1"/>
  <c r="P96" i="1"/>
  <c r="Q96" i="1" s="1"/>
  <c r="R96" i="1" s="1"/>
  <c r="O96" i="1"/>
  <c r="T94" i="1"/>
  <c r="P94" i="1"/>
  <c r="Q94" i="1" s="1"/>
  <c r="R94" i="1" s="1"/>
  <c r="T142" i="1" l="1"/>
  <c r="P142" i="1"/>
  <c r="Q142" i="1" s="1"/>
  <c r="R142" i="1" s="1"/>
  <c r="T5" i="1" l="1"/>
  <c r="P5" i="1"/>
  <c r="Q5" i="1" s="1"/>
  <c r="R5" i="1" s="1"/>
  <c r="T4" i="1" l="1"/>
  <c r="P4" i="1"/>
  <c r="Q4" i="1" s="1"/>
  <c r="R4" i="1" s="1"/>
  <c r="T3" i="1"/>
  <c r="P3" i="1"/>
  <c r="Q3" i="1" s="1"/>
  <c r="R3" i="1" s="1"/>
  <c r="T37" i="1" l="1"/>
  <c r="P37" i="1"/>
  <c r="Q37" i="1" s="1"/>
  <c r="R37" i="1" s="1"/>
  <c r="O37" i="1"/>
  <c r="T36" i="1"/>
  <c r="P36" i="1"/>
  <c r="Q36" i="1" s="1"/>
  <c r="R36" i="1" s="1"/>
  <c r="O36" i="1"/>
  <c r="T54" i="1"/>
  <c r="P54" i="1"/>
  <c r="Q54" i="1" s="1"/>
  <c r="R54" i="1" s="1"/>
  <c r="O54" i="1"/>
  <c r="T46" i="1"/>
  <c r="P46" i="1"/>
  <c r="Q46" i="1" s="1"/>
  <c r="R46" i="1" s="1"/>
  <c r="O46" i="1"/>
  <c r="T56" i="1"/>
  <c r="P56" i="1"/>
  <c r="Q56" i="1" s="1"/>
  <c r="R56" i="1" s="1"/>
  <c r="O56" i="1"/>
  <c r="T55" i="1"/>
  <c r="P55" i="1"/>
  <c r="Q55" i="1" s="1"/>
  <c r="R55" i="1" s="1"/>
  <c r="O55" i="1"/>
  <c r="T57" i="1"/>
  <c r="P57" i="1"/>
  <c r="Q57" i="1" s="1"/>
  <c r="R57" i="1" s="1"/>
  <c r="O57" i="1"/>
  <c r="T166" i="1" l="1"/>
  <c r="P166" i="1"/>
  <c r="Q166" i="1" s="1"/>
  <c r="R166" i="1" s="1"/>
  <c r="O166" i="1"/>
  <c r="T164" i="1"/>
  <c r="P164" i="1"/>
  <c r="Q164" i="1" s="1"/>
  <c r="R164" i="1" s="1"/>
  <c r="O164" i="1"/>
  <c r="T48" i="1"/>
  <c r="P48" i="1"/>
  <c r="Q48" i="1" s="1"/>
  <c r="R48" i="1" s="1"/>
  <c r="O48" i="1"/>
  <c r="O173" i="1"/>
  <c r="T179" i="1"/>
  <c r="P179" i="1"/>
  <c r="Q179" i="1" s="1"/>
  <c r="R179" i="1" s="1"/>
  <c r="O179" i="1"/>
  <c r="T176" i="1"/>
  <c r="P176" i="1"/>
  <c r="Q176" i="1" s="1"/>
  <c r="R176" i="1" s="1"/>
  <c r="O176" i="1"/>
  <c r="T174" i="1"/>
  <c r="P174" i="1"/>
  <c r="Q174" i="1" s="1"/>
  <c r="R174" i="1" s="1"/>
  <c r="O174" i="1"/>
  <c r="T172" i="1"/>
  <c r="P172" i="1"/>
  <c r="Q172" i="1" s="1"/>
  <c r="R172" i="1" s="1"/>
  <c r="O172" i="1"/>
  <c r="T173" i="1"/>
  <c r="P173" i="1"/>
  <c r="Q173" i="1" s="1"/>
  <c r="R173" i="1" s="1"/>
  <c r="T143" i="1"/>
  <c r="P143" i="1"/>
  <c r="Q143" i="1" s="1"/>
  <c r="R143" i="1" s="1"/>
  <c r="T149" i="1"/>
  <c r="P149" i="1"/>
  <c r="Q149" i="1" s="1"/>
  <c r="R149" i="1" s="1"/>
  <c r="O149" i="1"/>
  <c r="T146" i="1"/>
  <c r="P146" i="1"/>
  <c r="Q146" i="1" s="1"/>
  <c r="R146" i="1" s="1"/>
  <c r="O146" i="1"/>
  <c r="T144" i="1"/>
  <c r="P144" i="1"/>
  <c r="Q144" i="1" s="1"/>
  <c r="R144" i="1" s="1"/>
  <c r="O144" i="1"/>
  <c r="T59" i="1"/>
  <c r="P59" i="1"/>
  <c r="Q59" i="1" s="1"/>
  <c r="R59" i="1" s="1"/>
  <c r="O59" i="1"/>
  <c r="T52" i="1"/>
  <c r="P52" i="1"/>
  <c r="Q52" i="1" s="1"/>
  <c r="R52" i="1" s="1"/>
  <c r="O52" i="1"/>
  <c r="T53" i="1"/>
  <c r="P53" i="1"/>
  <c r="Q53" i="1" s="1"/>
  <c r="R53" i="1" s="1"/>
  <c r="O53" i="1"/>
  <c r="T43" i="1"/>
  <c r="P43" i="1"/>
  <c r="Q43" i="1" s="1"/>
  <c r="R43" i="1" s="1"/>
  <c r="T42" i="1"/>
  <c r="P42" i="1"/>
  <c r="Q42" i="1" s="1"/>
  <c r="R42" i="1" s="1"/>
  <c r="T41" i="1"/>
  <c r="P41" i="1"/>
  <c r="Q41" i="1" s="1"/>
  <c r="R41" i="1" s="1"/>
  <c r="T47" i="1"/>
  <c r="P47" i="1"/>
  <c r="Q47" i="1" s="1"/>
  <c r="R47" i="1" s="1"/>
  <c r="O47" i="1"/>
  <c r="T44" i="1"/>
  <c r="P44" i="1"/>
  <c r="Q44" i="1" s="1"/>
  <c r="R44" i="1" s="1"/>
  <c r="O44" i="1"/>
  <c r="T51" i="1"/>
  <c r="P51" i="1"/>
  <c r="Q51" i="1" s="1"/>
  <c r="R51" i="1" s="1"/>
  <c r="O51" i="1"/>
  <c r="T50" i="1"/>
  <c r="P50" i="1"/>
  <c r="Q50" i="1" s="1"/>
  <c r="R50" i="1" s="1"/>
  <c r="O50" i="1"/>
  <c r="T153" i="1" l="1"/>
  <c r="P7" i="1"/>
  <c r="O198" i="1"/>
  <c r="P198" i="1"/>
  <c r="Q198" i="1" s="1"/>
  <c r="R198" i="1" s="1"/>
  <c r="P111" i="1"/>
  <c r="Q111" i="1" s="1"/>
  <c r="R111" i="1" s="1"/>
  <c r="P112" i="1"/>
  <c r="Q112" i="1" s="1"/>
  <c r="R112" i="1" s="1"/>
  <c r="P113" i="1"/>
  <c r="Q113" i="1" s="1"/>
  <c r="R113" i="1" s="1"/>
  <c r="P131" i="1"/>
  <c r="Q131" i="1" s="1"/>
  <c r="R131" i="1" s="1"/>
  <c r="P130" i="1"/>
  <c r="Q130" i="1" s="1"/>
  <c r="R130" i="1" s="1"/>
  <c r="P133" i="1"/>
  <c r="Q133" i="1" s="1"/>
  <c r="R133" i="1" s="1"/>
  <c r="P132" i="1"/>
  <c r="Q132" i="1" s="1"/>
  <c r="R132" i="1" s="1"/>
  <c r="T105" i="1" l="1"/>
  <c r="P107" i="1"/>
  <c r="Q107" i="1" s="1"/>
  <c r="R107" i="1" s="1"/>
  <c r="P106" i="1"/>
  <c r="Q106" i="1" s="1"/>
  <c r="R106" i="1" s="1"/>
  <c r="T200" i="1"/>
  <c r="T199" i="1"/>
  <c r="T198" i="1"/>
  <c r="T183" i="1"/>
  <c r="T182" i="1"/>
  <c r="T181" i="1"/>
  <c r="T178" i="1"/>
  <c r="T175" i="1"/>
  <c r="T170" i="1"/>
  <c r="T169" i="1"/>
  <c r="T168" i="1"/>
  <c r="T167" i="1"/>
  <c r="T163" i="1"/>
  <c r="T159" i="1"/>
  <c r="T158" i="1"/>
  <c r="T157" i="1"/>
  <c r="T156" i="1"/>
  <c r="T152" i="1"/>
  <c r="T151" i="1"/>
  <c r="T145" i="1"/>
  <c r="T130" i="1"/>
  <c r="T129" i="1"/>
  <c r="T128" i="1"/>
  <c r="T127" i="1"/>
  <c r="T126" i="1"/>
  <c r="T125" i="1"/>
  <c r="T119" i="1"/>
  <c r="T118" i="1"/>
  <c r="T117" i="1"/>
  <c r="T116" i="1"/>
  <c r="T115" i="1"/>
  <c r="T112" i="1"/>
  <c r="T111" i="1"/>
  <c r="T110" i="1"/>
  <c r="T109" i="1"/>
  <c r="T106" i="1"/>
  <c r="T95" i="1"/>
  <c r="T93" i="1"/>
  <c r="T97" i="1"/>
  <c r="T87" i="1"/>
  <c r="T86" i="1"/>
  <c r="T85" i="1"/>
  <c r="T84" i="1"/>
  <c r="T82" i="1"/>
  <c r="T81" i="1"/>
  <c r="T80" i="1"/>
  <c r="T79" i="1"/>
  <c r="T78" i="1"/>
  <c r="T89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39" i="1"/>
  <c r="T38" i="1"/>
  <c r="T34" i="1"/>
  <c r="T33" i="1"/>
  <c r="T32" i="1"/>
  <c r="T31" i="1"/>
  <c r="T26" i="1"/>
  <c r="T25" i="1"/>
  <c r="T24" i="1"/>
  <c r="T23" i="1"/>
  <c r="T22" i="1"/>
  <c r="T21" i="1"/>
  <c r="T20" i="1"/>
  <c r="T19" i="1"/>
  <c r="T18" i="1"/>
  <c r="T17" i="1"/>
  <c r="T16" i="1"/>
  <c r="T15" i="1"/>
  <c r="T12" i="1"/>
  <c r="T11" i="1"/>
  <c r="T10" i="1"/>
  <c r="T9" i="1"/>
  <c r="T8" i="1"/>
  <c r="T7" i="1"/>
  <c r="P163" i="1" l="1"/>
  <c r="Q163" i="1" s="1"/>
  <c r="R163" i="1" s="1"/>
  <c r="P200" i="1"/>
  <c r="Q200" i="1" s="1"/>
  <c r="R200" i="1" s="1"/>
  <c r="O200" i="1"/>
  <c r="P199" i="1"/>
  <c r="Q199" i="1" s="1"/>
  <c r="R199" i="1" s="1"/>
  <c r="O199" i="1"/>
  <c r="P15" i="1" l="1"/>
  <c r="Q15" i="1" l="1"/>
  <c r="R15" i="1" s="1"/>
  <c r="O183" i="1" l="1"/>
  <c r="P183" i="1"/>
  <c r="Q183" i="1" s="1"/>
  <c r="R183" i="1" s="1"/>
  <c r="O182" i="1"/>
  <c r="P182" i="1"/>
  <c r="Q182" i="1" s="1"/>
  <c r="R182" i="1" s="1"/>
  <c r="O181" i="1"/>
  <c r="P181" i="1"/>
  <c r="Q181" i="1" s="1"/>
  <c r="R181" i="1" s="1"/>
  <c r="Q7" i="1" l="1"/>
  <c r="R7" i="1" s="1"/>
  <c r="O7" i="1"/>
  <c r="O8" i="1" l="1"/>
  <c r="P8" i="1"/>
  <c r="Q8" i="1" s="1"/>
  <c r="R8" i="1" s="1"/>
  <c r="O9" i="1"/>
  <c r="P9" i="1"/>
  <c r="Q9" i="1" s="1"/>
  <c r="R9" i="1" s="1"/>
  <c r="O10" i="1"/>
  <c r="P10" i="1"/>
  <c r="Q10" i="1" s="1"/>
  <c r="R10" i="1" s="1"/>
  <c r="O11" i="1"/>
  <c r="P11" i="1"/>
  <c r="Q11" i="1" s="1"/>
  <c r="R11" i="1" s="1"/>
  <c r="O12" i="1"/>
  <c r="P12" i="1"/>
  <c r="Q12" i="1" s="1"/>
  <c r="R12" i="1" s="1"/>
  <c r="O15" i="1"/>
  <c r="O16" i="1"/>
  <c r="P16" i="1"/>
  <c r="Q16" i="1" s="1"/>
  <c r="R16" i="1" s="1"/>
  <c r="O17" i="1"/>
  <c r="P17" i="1"/>
  <c r="Q17" i="1" s="1"/>
  <c r="R17" i="1" s="1"/>
  <c r="O18" i="1"/>
  <c r="P18" i="1"/>
  <c r="Q18" i="1" s="1"/>
  <c r="R18" i="1" s="1"/>
  <c r="O19" i="1"/>
  <c r="P19" i="1"/>
  <c r="Q19" i="1" s="1"/>
  <c r="R19" i="1" s="1"/>
  <c r="O20" i="1"/>
  <c r="P20" i="1"/>
  <c r="Q20" i="1" s="1"/>
  <c r="R20" i="1" s="1"/>
  <c r="O21" i="1"/>
  <c r="P21" i="1"/>
  <c r="Q21" i="1" s="1"/>
  <c r="R21" i="1" s="1"/>
  <c r="O22" i="1"/>
  <c r="P22" i="1"/>
  <c r="Q22" i="1" s="1"/>
  <c r="R22" i="1" s="1"/>
  <c r="O23" i="1"/>
  <c r="P23" i="1"/>
  <c r="Q23" i="1" s="1"/>
  <c r="R23" i="1" s="1"/>
  <c r="O24" i="1"/>
  <c r="P24" i="1"/>
  <c r="Q24" i="1" s="1"/>
  <c r="R24" i="1" s="1"/>
  <c r="O25" i="1"/>
  <c r="P25" i="1"/>
  <c r="Q25" i="1" s="1"/>
  <c r="R25" i="1" s="1"/>
  <c r="O26" i="1"/>
  <c r="P26" i="1"/>
  <c r="Q26" i="1" s="1"/>
  <c r="R26" i="1" s="1"/>
  <c r="O31" i="1"/>
  <c r="P31" i="1"/>
  <c r="Q31" i="1" s="1"/>
  <c r="R31" i="1" s="1"/>
  <c r="O32" i="1"/>
  <c r="P32" i="1"/>
  <c r="Q32" i="1" s="1"/>
  <c r="R32" i="1" s="1"/>
  <c r="O33" i="1"/>
  <c r="P33" i="1"/>
  <c r="Q33" i="1" s="1"/>
  <c r="R33" i="1" s="1"/>
  <c r="O34" i="1"/>
  <c r="P34" i="1"/>
  <c r="Q34" i="1" s="1"/>
  <c r="R34" i="1" s="1"/>
  <c r="O38" i="1"/>
  <c r="P38" i="1"/>
  <c r="Q38" i="1" s="1"/>
  <c r="R38" i="1" s="1"/>
  <c r="O39" i="1"/>
  <c r="P39" i="1"/>
  <c r="Q39" i="1" s="1"/>
  <c r="R39" i="1" s="1"/>
  <c r="O61" i="1"/>
  <c r="P61" i="1"/>
  <c r="Q61" i="1" s="1"/>
  <c r="R61" i="1" s="1"/>
  <c r="O62" i="1"/>
  <c r="P62" i="1"/>
  <c r="Q62" i="1" s="1"/>
  <c r="R62" i="1" s="1"/>
  <c r="O63" i="1"/>
  <c r="P63" i="1"/>
  <c r="Q63" i="1" s="1"/>
  <c r="R63" i="1" s="1"/>
  <c r="O64" i="1"/>
  <c r="P64" i="1"/>
  <c r="Q64" i="1" s="1"/>
  <c r="R64" i="1" s="1"/>
  <c r="O65" i="1"/>
  <c r="P65" i="1"/>
  <c r="Q65" i="1" s="1"/>
  <c r="R65" i="1" s="1"/>
  <c r="O66" i="1"/>
  <c r="P66" i="1"/>
  <c r="Q66" i="1" s="1"/>
  <c r="R66" i="1" s="1"/>
  <c r="O67" i="1"/>
  <c r="P67" i="1"/>
  <c r="Q67" i="1" s="1"/>
  <c r="R67" i="1" s="1"/>
  <c r="O68" i="1"/>
  <c r="P68" i="1"/>
  <c r="Q68" i="1" s="1"/>
  <c r="R68" i="1" s="1"/>
  <c r="O69" i="1"/>
  <c r="P69" i="1"/>
  <c r="Q69" i="1" s="1"/>
  <c r="R69" i="1" s="1"/>
  <c r="O70" i="1"/>
  <c r="P70" i="1"/>
  <c r="Q70" i="1" s="1"/>
  <c r="R70" i="1" s="1"/>
  <c r="O71" i="1"/>
  <c r="P71" i="1"/>
  <c r="Q71" i="1" s="1"/>
  <c r="R71" i="1" s="1"/>
  <c r="O72" i="1"/>
  <c r="P72" i="1"/>
  <c r="Q72" i="1" s="1"/>
  <c r="R72" i="1" s="1"/>
  <c r="O73" i="1"/>
  <c r="P73" i="1"/>
  <c r="Q73" i="1" s="1"/>
  <c r="R73" i="1" s="1"/>
  <c r="O74" i="1"/>
  <c r="P74" i="1"/>
  <c r="Q74" i="1" s="1"/>
  <c r="R74" i="1" s="1"/>
  <c r="O109" i="1"/>
  <c r="P109" i="1"/>
  <c r="Q109" i="1" s="1"/>
  <c r="R109" i="1" s="1"/>
  <c r="O110" i="1"/>
  <c r="P110" i="1"/>
  <c r="Q110" i="1" s="1"/>
  <c r="R110" i="1" s="1"/>
  <c r="O111" i="1"/>
  <c r="O75" i="1"/>
  <c r="P75" i="1"/>
  <c r="Q75" i="1" s="1"/>
  <c r="R75" i="1" s="1"/>
  <c r="O76" i="1"/>
  <c r="P76" i="1"/>
  <c r="Q76" i="1" s="1"/>
  <c r="R76" i="1" s="1"/>
  <c r="O77" i="1"/>
  <c r="P77" i="1"/>
  <c r="Q77" i="1" s="1"/>
  <c r="R77" i="1" s="1"/>
  <c r="O89" i="1"/>
  <c r="P89" i="1"/>
  <c r="Q89" i="1" s="1"/>
  <c r="R89" i="1" s="1"/>
  <c r="O78" i="1"/>
  <c r="P78" i="1"/>
  <c r="Q78" i="1" s="1"/>
  <c r="R78" i="1" s="1"/>
  <c r="O79" i="1"/>
  <c r="P79" i="1"/>
  <c r="Q79" i="1" s="1"/>
  <c r="R79" i="1" s="1"/>
  <c r="O80" i="1"/>
  <c r="P80" i="1"/>
  <c r="Q80" i="1" s="1"/>
  <c r="R80" i="1" s="1"/>
  <c r="P97" i="1"/>
  <c r="Q97" i="1" s="1"/>
  <c r="R97" i="1" s="1"/>
  <c r="P93" i="1"/>
  <c r="Q93" i="1" s="1"/>
  <c r="R93" i="1" s="1"/>
  <c r="O95" i="1"/>
  <c r="P95" i="1"/>
  <c r="Q95" i="1" s="1"/>
  <c r="R95" i="1" s="1"/>
  <c r="O105" i="1"/>
  <c r="P105" i="1"/>
  <c r="Q105" i="1" s="1"/>
  <c r="R105" i="1" s="1"/>
  <c r="O81" i="1"/>
  <c r="P81" i="1"/>
  <c r="Q81" i="1" s="1"/>
  <c r="R81" i="1" s="1"/>
  <c r="O82" i="1"/>
  <c r="P82" i="1"/>
  <c r="Q82" i="1" s="1"/>
  <c r="R82" i="1" s="1"/>
  <c r="O84" i="1"/>
  <c r="P84" i="1"/>
  <c r="Q84" i="1" s="1"/>
  <c r="R84" i="1" s="1"/>
  <c r="O85" i="1"/>
  <c r="P85" i="1"/>
  <c r="Q85" i="1" s="1"/>
  <c r="R85" i="1" s="1"/>
  <c r="O86" i="1"/>
  <c r="P86" i="1"/>
  <c r="Q86" i="1" s="1"/>
  <c r="R86" i="1" s="1"/>
  <c r="O87" i="1"/>
  <c r="P87" i="1"/>
  <c r="Q87" i="1" s="1"/>
  <c r="R87" i="1" s="1"/>
  <c r="O115" i="1"/>
  <c r="P115" i="1"/>
  <c r="Q115" i="1" s="1"/>
  <c r="R115" i="1" s="1"/>
  <c r="O116" i="1"/>
  <c r="P116" i="1"/>
  <c r="Q116" i="1" s="1"/>
  <c r="R116" i="1" s="1"/>
  <c r="O117" i="1"/>
  <c r="P117" i="1"/>
  <c r="Q117" i="1" s="1"/>
  <c r="R117" i="1" s="1"/>
  <c r="O118" i="1"/>
  <c r="P118" i="1"/>
  <c r="Q118" i="1" s="1"/>
  <c r="R118" i="1" s="1"/>
  <c r="O119" i="1"/>
  <c r="P119" i="1"/>
  <c r="Q119" i="1" s="1"/>
  <c r="R119" i="1" s="1"/>
  <c r="O125" i="1"/>
  <c r="P125" i="1"/>
  <c r="Q125" i="1" s="1"/>
  <c r="R125" i="1" s="1"/>
  <c r="O126" i="1"/>
  <c r="P126" i="1"/>
  <c r="Q126" i="1" s="1"/>
  <c r="R126" i="1" s="1"/>
  <c r="O127" i="1"/>
  <c r="P127" i="1"/>
  <c r="Q127" i="1" s="1"/>
  <c r="R127" i="1" s="1"/>
  <c r="O128" i="1"/>
  <c r="P128" i="1"/>
  <c r="Q128" i="1" s="1"/>
  <c r="R128" i="1" s="1"/>
  <c r="O129" i="1"/>
  <c r="P129" i="1"/>
  <c r="Q129" i="1" s="1"/>
  <c r="R129" i="1" s="1"/>
  <c r="O130" i="1"/>
  <c r="O145" i="1"/>
  <c r="P145" i="1"/>
  <c r="Q145" i="1" s="1"/>
  <c r="R145" i="1" s="1"/>
  <c r="O151" i="1"/>
  <c r="P151" i="1"/>
  <c r="Q151" i="1" s="1"/>
  <c r="R151" i="1" s="1"/>
  <c r="O152" i="1"/>
  <c r="P152" i="1"/>
  <c r="O153" i="1"/>
  <c r="P153" i="1"/>
  <c r="Q153" i="1" s="1"/>
  <c r="R153" i="1" s="1"/>
  <c r="O156" i="1"/>
  <c r="P156" i="1"/>
  <c r="Q156" i="1" s="1"/>
  <c r="R156" i="1" s="1"/>
  <c r="O157" i="1"/>
  <c r="P157" i="1"/>
  <c r="Q157" i="1" s="1"/>
  <c r="R157" i="1" s="1"/>
  <c r="O163" i="1"/>
  <c r="O167" i="1"/>
  <c r="P167" i="1"/>
  <c r="Q167" i="1" s="1"/>
  <c r="R167" i="1" s="1"/>
  <c r="O168" i="1"/>
  <c r="P168" i="1"/>
  <c r="Q168" i="1" s="1"/>
  <c r="R168" i="1" s="1"/>
  <c r="O169" i="1"/>
  <c r="P169" i="1"/>
  <c r="Q169" i="1" s="1"/>
  <c r="R169" i="1" s="1"/>
  <c r="O170" i="1"/>
  <c r="P170" i="1"/>
  <c r="Q170" i="1" s="1"/>
  <c r="R170" i="1" s="1"/>
  <c r="O112" i="1"/>
  <c r="O175" i="1"/>
  <c r="P175" i="1"/>
  <c r="Q175" i="1" s="1"/>
  <c r="R175" i="1" s="1"/>
  <c r="O178" i="1"/>
  <c r="P178" i="1"/>
  <c r="Q178" i="1" s="1"/>
  <c r="R178" i="1" s="1"/>
  <c r="O158" i="1"/>
  <c r="P158" i="1"/>
  <c r="Q158" i="1" s="1"/>
  <c r="R158" i="1" s="1"/>
  <c r="O159" i="1"/>
  <c r="P159" i="1"/>
  <c r="Q159" i="1" s="1"/>
  <c r="R159" i="1" s="1"/>
  <c r="P154" i="1"/>
  <c r="Q154" i="1" s="1"/>
  <c r="R154" i="1" s="1"/>
  <c r="O187" i="1"/>
  <c r="P187" i="1"/>
  <c r="Q187" i="1" s="1"/>
  <c r="R187" i="1" s="1"/>
  <c r="O188" i="1"/>
  <c r="P188" i="1"/>
  <c r="Q188" i="1" s="1"/>
  <c r="R188" i="1" s="1"/>
  <c r="O189" i="1"/>
  <c r="P189" i="1"/>
  <c r="Q189" i="1" s="1"/>
  <c r="R189" i="1" s="1"/>
  <c r="Q152" i="1" l="1"/>
  <c r="R152" i="1" s="1"/>
</calcChain>
</file>

<file path=xl/sharedStrings.xml><?xml version="1.0" encoding="utf-8"?>
<sst xmlns="http://schemas.openxmlformats.org/spreadsheetml/2006/main" count="1287" uniqueCount="980">
  <si>
    <t>№</t>
  </si>
  <si>
    <t>объем (м3)</t>
  </si>
  <si>
    <t>Вес (кг.)</t>
  </si>
  <si>
    <t>2,2*1,5*0,45</t>
  </si>
  <si>
    <t>3,65*2*2</t>
  </si>
  <si>
    <t>2,1*1,5*0,45</t>
  </si>
  <si>
    <t>2*2*0,65</t>
  </si>
  <si>
    <t>2,05*1,85*0,35</t>
  </si>
  <si>
    <t>2,2*1,26*2,2</t>
  </si>
  <si>
    <t>2,85*2,05*1,85</t>
  </si>
  <si>
    <t>3,2*0,9*1,72</t>
  </si>
  <si>
    <t>4,2*0,9*2,12</t>
  </si>
  <si>
    <t>4,7*1,7*2,55</t>
  </si>
  <si>
    <t>3,1*1,7*2,55</t>
  </si>
  <si>
    <t>5,02*3,2*2,65</t>
  </si>
  <si>
    <t>6*5,7*2,75</t>
  </si>
  <si>
    <t>4,35*3,9*2,75</t>
  </si>
  <si>
    <t>6*5,4*2,95</t>
  </si>
  <si>
    <t>5,3*4,95*2,75</t>
  </si>
  <si>
    <t>5,7*5,15*2,95</t>
  </si>
  <si>
    <t>8,2*8,1*3,05</t>
  </si>
  <si>
    <t>2,45*2,15*2,15</t>
  </si>
  <si>
    <t>8,3*6,8*3,5</t>
  </si>
  <si>
    <t>6,55*5,55*3,25</t>
  </si>
  <si>
    <t>5,65*3,1*3,4</t>
  </si>
  <si>
    <t>1,80*1,45*1,35</t>
  </si>
  <si>
    <t>5,2*2,9*1,8</t>
  </si>
  <si>
    <t>3,05*2,85*2</t>
  </si>
  <si>
    <t>Артикул</t>
  </si>
  <si>
    <t>Картинка</t>
  </si>
  <si>
    <t>Серия "деревянные песочницы"</t>
  </si>
  <si>
    <t>3*3*1,85</t>
  </si>
  <si>
    <t>1,93х1,93х2,1</t>
  </si>
  <si>
    <t>4,4х3,45х2</t>
  </si>
  <si>
    <t>3,2*2,05*2,4</t>
  </si>
  <si>
    <t>4,45х2,65х2,3</t>
  </si>
  <si>
    <t>7,9*7,55*3,5</t>
  </si>
  <si>
    <t>9,9*9,55*3,5</t>
  </si>
  <si>
    <t>5,9х6,9х2,95</t>
  </si>
  <si>
    <t>3*0,84*2,3</t>
  </si>
  <si>
    <t>3*3*2,3</t>
  </si>
  <si>
    <t>4,16х4,72х2,64</t>
  </si>
  <si>
    <t>6,4х0,8х2,4</t>
  </si>
  <si>
    <t>1,1х0,84х2,6</t>
  </si>
  <si>
    <t>2,2х1,26х2,2</t>
  </si>
  <si>
    <t>Стенка для лазания</t>
  </si>
  <si>
    <t>Песчоницы сборные</t>
  </si>
  <si>
    <t>1,2х1,2х0,23</t>
  </si>
  <si>
    <t>1х1х0,23</t>
  </si>
  <si>
    <t>0,8х0,8х0,2</t>
  </si>
  <si>
    <t>Песочница "Гусеница"</t>
  </si>
  <si>
    <t>Песочница "Кораблик"</t>
  </si>
  <si>
    <t>Песочница "Машинка"</t>
  </si>
  <si>
    <t>Песочница "Смайл тип 1"</t>
  </si>
  <si>
    <t>Песочница "Смайл тип 2"</t>
  </si>
  <si>
    <t>Песочница "Стандарт тип 1"</t>
  </si>
  <si>
    <t>Песочница "Стандарт тип 2"</t>
  </si>
  <si>
    <t>Песочница "Стандарт с крышей"</t>
  </si>
  <si>
    <t>Песочница "Теремок тип 1"</t>
  </si>
  <si>
    <t>Песочница "Теремок тип 2"</t>
  </si>
  <si>
    <t>Песочница "Теремок тип 3"</t>
  </si>
  <si>
    <t>Песочница "Ромашка"</t>
  </si>
  <si>
    <t>Песочный дворик  "Морской"</t>
  </si>
  <si>
    <t>Песочный дворик  "Солнышко"</t>
  </si>
  <si>
    <t>Песочный дворик  "Смайлик"</t>
  </si>
  <si>
    <t>Песочный дворик  "Клен"</t>
  </si>
  <si>
    <t>Игровой комплекс ДГС Горка Н-80</t>
  </si>
  <si>
    <t>Игровой комплекс ДГС Горка Н-120</t>
  </si>
  <si>
    <t>Игровой комплекс ДГС-01</t>
  </si>
  <si>
    <t>Игровой комплекс ДГС-02</t>
  </si>
  <si>
    <t>Игровой комплекс ДГС-03</t>
  </si>
  <si>
    <t>Игровой комплекс ДГС-04</t>
  </si>
  <si>
    <t>Игровой комплекс ДГС-05</t>
  </si>
  <si>
    <t>Игровой комплекс ДГС-06</t>
  </si>
  <si>
    <t>Игровой комплекс ДГС-07</t>
  </si>
  <si>
    <t>Игровой комплекс ДГС-08</t>
  </si>
  <si>
    <t>Игровой комплекс ДГС-09</t>
  </si>
  <si>
    <t>Игровой комплекс ДГС-10</t>
  </si>
  <si>
    <t>Игровой комплекс ДГС-06-1</t>
  </si>
  <si>
    <t>Игровой комплекс ДГС -  "Грузовик"</t>
  </si>
  <si>
    <t>Игровой комплекс ДГС-11</t>
  </si>
  <si>
    <t>Игровой комплекс ДГС-11-1</t>
  </si>
  <si>
    <t>Игровой комплекс ДГС-12</t>
  </si>
  <si>
    <t>Игровой комплекс ДГС -  "Кораблик"</t>
  </si>
  <si>
    <t>Игровой комплекс ДГС-13</t>
  </si>
  <si>
    <t>Игровой комплекс ДГС-14</t>
  </si>
  <si>
    <t>Игровой комплекс ДГС-17</t>
  </si>
  <si>
    <t>Гимнастический комплекс ДСК-02</t>
  </si>
  <si>
    <t>Гимнастический комплекс ДСК-03</t>
  </si>
  <si>
    <t>Гимнастический комплекс ДСК-04</t>
  </si>
  <si>
    <t>Гимнастический комплекс ДСК-05</t>
  </si>
  <si>
    <t>Гимнастический комплекс ДСК-07</t>
  </si>
  <si>
    <t>Гимнастический комплекс ДСК "Жираф"</t>
  </si>
  <si>
    <t>Домик "Теремок тип-1"</t>
  </si>
  <si>
    <t>Песочница разборная 120х120</t>
  </si>
  <si>
    <t>Песочница разборная 100х100</t>
  </si>
  <si>
    <t>Песочница разборная 80х80</t>
  </si>
  <si>
    <t>Песочница «Кораблик с крышей»</t>
  </si>
  <si>
    <t xml:space="preserve">Песочница с крышкой </t>
  </si>
  <si>
    <t>Песочница «Стандарт с крышей тип -2»</t>
  </si>
  <si>
    <t>ДГС-06-2</t>
  </si>
  <si>
    <t>ДГС - «Паровозик с вагончиком»</t>
  </si>
  <si>
    <t>Игровой комплекс ДГС - «Вертолет»</t>
  </si>
  <si>
    <t>Игровой комплекс ДГС  "Грузовик без горки"</t>
  </si>
  <si>
    <t>ДГС  Горка с винтовым спуском</t>
  </si>
  <si>
    <t>Бум  «Змейка»</t>
  </si>
  <si>
    <t>Стенка для метания</t>
  </si>
  <si>
    <t>Домик с балконом</t>
  </si>
  <si>
    <t>Домик «Карета»</t>
  </si>
  <si>
    <t>Домик «Малыш»</t>
  </si>
  <si>
    <t>Детский игровой стол"Солнышко тип-2"</t>
  </si>
  <si>
    <t>Детский игровой стол «Солнышко тип-3»</t>
  </si>
  <si>
    <t>Качели –балансир «Медвежонок»</t>
  </si>
  <si>
    <t>Качалка на пружине КНП-«Самолет»</t>
  </si>
  <si>
    <t>3.1*1,7*1,9</t>
  </si>
  <si>
    <t>1,5*1,5*0,7</t>
  </si>
  <si>
    <t>1,5*1,5*1,8</t>
  </si>
  <si>
    <t>5,1*0,85*2,4</t>
  </si>
  <si>
    <t>5*3,9*2,75</t>
  </si>
  <si>
    <t>3,8*0,85*2,6</t>
  </si>
  <si>
    <t>2,2*0,85*1,7</t>
  </si>
  <si>
    <t>1,22*0,2*1,5</t>
  </si>
  <si>
    <t>2,2*1,86*2,2</t>
  </si>
  <si>
    <t>1,7*1,3*1,7</t>
  </si>
  <si>
    <t>1,2*1,2*2,2</t>
  </si>
  <si>
    <t>1,6*1,6*0,6</t>
  </si>
  <si>
    <t>0,4*2,58*0,52</t>
  </si>
  <si>
    <t>1,5х0,2х1,22</t>
  </si>
  <si>
    <t>1*0,6*0,8</t>
  </si>
  <si>
    <t>4,3*2,1*3,3</t>
  </si>
  <si>
    <t>Бум  «Бревно»</t>
  </si>
  <si>
    <t>3*0,9*0,23</t>
  </si>
  <si>
    <t xml:space="preserve">                        Теневой навес</t>
  </si>
  <si>
    <t>5*3*2,4</t>
  </si>
  <si>
    <t>Качалка на пружине КНП-«Слон»</t>
  </si>
  <si>
    <t>0,5*0,4*0,6</t>
  </si>
  <si>
    <t>Качалка на пружине КНП-«Мотоцикл»</t>
  </si>
  <si>
    <t>Качалка на пружине КНП-«Цыплёнок»</t>
  </si>
  <si>
    <t>0,5*0,6*1,1</t>
  </si>
  <si>
    <t>Игровой комплекс ДГС- «Грузовик тип-3»</t>
  </si>
  <si>
    <t>2,2*2*1,7</t>
  </si>
  <si>
    <t>1,4*2,3*1,7</t>
  </si>
  <si>
    <t>Игровой комплекс ДГС- «Грузовик тип-2»</t>
  </si>
  <si>
    <t>Игровой комплекс ДГС – 06-3</t>
  </si>
  <si>
    <t>7*3,6*2,8</t>
  </si>
  <si>
    <t>Игровой комплекс  ДГС – 10-2</t>
  </si>
  <si>
    <t>9,1*8*3</t>
  </si>
  <si>
    <t>Игровой комплекс  ДГС – «Шхуна»</t>
  </si>
  <si>
    <t>12,7*10*5,5</t>
  </si>
  <si>
    <t>Игровой комплекс ДГС – «Башня»</t>
  </si>
  <si>
    <t>7,3*4,5*3,9</t>
  </si>
  <si>
    <t>Игровой комплекс ДГ «Хижина» – 01</t>
  </si>
  <si>
    <t>Игровой комплекс ДГ «Хижина» – 02</t>
  </si>
  <si>
    <t>4,3*4,8*3,3</t>
  </si>
  <si>
    <t>Игровой комплекс ДГ «Хижина» – 03</t>
  </si>
  <si>
    <t>5,6*2*2,7</t>
  </si>
  <si>
    <t>Игровой комплекс ДГ «Хижина» - 04</t>
  </si>
  <si>
    <t>5,9*5,2*2,9</t>
  </si>
  <si>
    <t>Детские горки</t>
  </si>
  <si>
    <t>Бум  «Ступеньки»</t>
  </si>
  <si>
    <t>1,7*0,2*0,3</t>
  </si>
  <si>
    <t xml:space="preserve">Детская скамейка «Гусеница»  </t>
  </si>
  <si>
    <t>1,4*0,3*0,6</t>
  </si>
  <si>
    <t xml:space="preserve">Детская скамейка «Немо»  </t>
  </si>
  <si>
    <t>1,5*0,6*0,8</t>
  </si>
  <si>
    <t>Песочница «Машинка тип-2»</t>
  </si>
  <si>
    <t>3*1,8*0,5</t>
  </si>
  <si>
    <t>Песочница «Бабочка»</t>
  </si>
  <si>
    <t>Песочница «Хоровод»</t>
  </si>
  <si>
    <t>1,9*1,9*0,5</t>
  </si>
  <si>
    <t>Серия "Деревянные спортивные комплексы"</t>
  </si>
  <si>
    <t>3,3*1,9*2,28</t>
  </si>
  <si>
    <t>4,3*1,9*2,28</t>
  </si>
  <si>
    <t xml:space="preserve">Счастливый ребенок арт. </t>
  </si>
  <si>
    <t>Песочница 039-3019</t>
  </si>
  <si>
    <t>Песочница 039-3020</t>
  </si>
  <si>
    <t>Песочница с крышкой 039-3015</t>
  </si>
  <si>
    <t>Игровой комплек 008-3001</t>
  </si>
  <si>
    <t>Игровой комплекс 008-551</t>
  </si>
  <si>
    <t>Игровой комплек  008-3045</t>
  </si>
  <si>
    <t>Игровой комплек 008-3024</t>
  </si>
  <si>
    <t>Игровой комплекс 008-3040</t>
  </si>
  <si>
    <t xml:space="preserve">Игровой комплекс 008-3048  </t>
  </si>
  <si>
    <t xml:space="preserve">Игровой комплекс 008-3046  </t>
  </si>
  <si>
    <t>Игровой комплекс 008-3037 (модифиц.)</t>
  </si>
  <si>
    <t>Спортивный комплекс 056-31</t>
  </si>
  <si>
    <t>Спортивный комплекс 055-3015</t>
  </si>
  <si>
    <t>Спортивный комплекс 055-21</t>
  </si>
  <si>
    <t>Спортивный комплекс 056-40-3</t>
  </si>
  <si>
    <t>Спортивный комплекс 055-3044</t>
  </si>
  <si>
    <t>Детская беседка  011-3004</t>
  </si>
  <si>
    <t xml:space="preserve">Детская беседка 011-3001 </t>
  </si>
  <si>
    <t>Стол со скамьями  054-6</t>
  </si>
  <si>
    <t xml:space="preserve">Качели детские 020-3013 </t>
  </si>
  <si>
    <t>Песочница 039-3017</t>
  </si>
  <si>
    <t>Песочница "Машинка" 039-3021</t>
  </si>
  <si>
    <t>Песочница «Бабочка» 039-3024</t>
  </si>
  <si>
    <t>Песочница 039-1</t>
  </si>
  <si>
    <t>Песочница 039-3018</t>
  </si>
  <si>
    <t>Песочница «Машинка 2» 039-3022</t>
  </si>
  <si>
    <t>Песочница "Смайлик"039-3023</t>
  </si>
  <si>
    <t>Песочница 039-3025</t>
  </si>
  <si>
    <t>Песочница с крышей 039-3026</t>
  </si>
  <si>
    <t>Песочница "Теремок "039-3027</t>
  </si>
  <si>
    <t>Песочница "Терем" 039-3028</t>
  </si>
  <si>
    <t>Песочница 039-3029</t>
  </si>
  <si>
    <t>Песочница 039-3030</t>
  </si>
  <si>
    <t>Песочный дворик  "Морячок"039-3031</t>
  </si>
  <si>
    <t>Песочный дворик  "Счеты" 039-3010</t>
  </si>
  <si>
    <t>Песочный дворик 039-3011</t>
  </si>
  <si>
    <t>Песочный дворик «Кораблик» 039-3012</t>
  </si>
  <si>
    <t>Песочный дворик 039-3033</t>
  </si>
  <si>
    <t>Песочный дворик с крышкой 039-3034</t>
  </si>
  <si>
    <t>Качели детские 020-3018</t>
  </si>
  <si>
    <t>Качели –балансир 020-3014</t>
  </si>
  <si>
    <t>Карусель "Колокольчик"</t>
  </si>
  <si>
    <t>.5х1.5х0.8</t>
  </si>
  <si>
    <t>Карусель "Ромашка"</t>
  </si>
  <si>
    <t>1.6х1.6х0.9</t>
  </si>
  <si>
    <t>Карусель "Кувшинка", тип 2</t>
  </si>
  <si>
    <t>Качели на пружине  "Мотоцикл" 019-3004</t>
  </si>
  <si>
    <t>Качели на пружине  "Птичка " 019-3037</t>
  </si>
  <si>
    <t>Качалка на пружине «Самолет» 019-3040</t>
  </si>
  <si>
    <t>Качалка на пружине «Слон» 019-3039</t>
  </si>
  <si>
    <t>Игровой элемент "Машинка"008-3006</t>
  </si>
  <si>
    <t>Стол со скамьями  054-3</t>
  </si>
  <si>
    <t>Детская скамейка  050-3003</t>
  </si>
  <si>
    <t>Детская скамейка 050-3009</t>
  </si>
  <si>
    <t>Карусель 4-х местная 034-3011</t>
  </si>
  <si>
    <t>Игровой комплекс 008-3039/1</t>
  </si>
  <si>
    <t xml:space="preserve">Игровой комплекс "Паровозик с горками" 008-3014     </t>
  </si>
  <si>
    <t>Игровой комплекс  "Паровозик с вагончиком"  008-3013</t>
  </si>
  <si>
    <t>Игровой комплекс с горкой  "Паровозик" 008-3011</t>
  </si>
  <si>
    <t>Игровой комплекс 008-539</t>
  </si>
  <si>
    <t>Карусель Чаша 034-3001</t>
  </si>
  <si>
    <t>Игровой комплекс "Корабль"008-73</t>
  </si>
  <si>
    <t>Детская горка 008-70/1</t>
  </si>
  <si>
    <t xml:space="preserve">Игровой  комплекс  064-14 </t>
  </si>
  <si>
    <t>Игровой комплекс 008-541</t>
  </si>
  <si>
    <t>Детская горка 067-18</t>
  </si>
  <si>
    <t>Игровой комплекс 008-523</t>
  </si>
  <si>
    <t>Игровой комплекс  008-524</t>
  </si>
  <si>
    <t>Игровой комплекс 008-526</t>
  </si>
  <si>
    <t xml:space="preserve">Игровой комплекс  008-530 </t>
  </si>
  <si>
    <t>Игровой комплекс  008-546</t>
  </si>
  <si>
    <t>Игровой комплекс  008-545</t>
  </si>
  <si>
    <t>Игровой комплекс  008-543</t>
  </si>
  <si>
    <t>Игровой комплекс  008-533</t>
  </si>
  <si>
    <t>Игровой комплекс  008-532</t>
  </si>
  <si>
    <t>Игровой комплекс  008-528</t>
  </si>
  <si>
    <t>Игровой комплекс  "Корабль" 008-3005</t>
  </si>
  <si>
    <t>Игровой комплекс  008-3025</t>
  </si>
  <si>
    <t xml:space="preserve">Игровой комплекс  008-503 </t>
  </si>
  <si>
    <t>Игровой элемент "Вертолет"008-3007</t>
  </si>
  <si>
    <t>Игровой комплекс  008-544</t>
  </si>
  <si>
    <t>Игровой комплекс  008-537</t>
  </si>
  <si>
    <t>Игровой комплекс 008-534</t>
  </si>
  <si>
    <t>Игровой комплекс  008-509</t>
  </si>
  <si>
    <t>Баскетбольная стойка 055-3025</t>
  </si>
  <si>
    <t xml:space="preserve">Спортивный элемент "Мишень" 055-3036 </t>
  </si>
  <si>
    <t>Спортивный элемент  "Стенка для перелазания" 055-3027</t>
  </si>
  <si>
    <t>Спортивный элемент. Бум  «Змейка» 055-3033</t>
  </si>
  <si>
    <t>Детский спортивно-игровой элемент 056-30/1</t>
  </si>
  <si>
    <t>Детская беседка 011-3000</t>
  </si>
  <si>
    <t>Детская беседка  055-08</t>
  </si>
  <si>
    <t>Карусель  020-5</t>
  </si>
  <si>
    <t>Теневой навес ( профнастил. полностью закрытый поликарбрнатом)        047-3005</t>
  </si>
  <si>
    <t>Игровой комплекс 008-550</t>
  </si>
  <si>
    <t>Цена с НДС</t>
  </si>
  <si>
    <t>Игровой элемент "Машинка"008-3029</t>
  </si>
  <si>
    <t>1,5*8,6*1,1</t>
  </si>
  <si>
    <t>Игровой элемент "Автобус"008-3008</t>
  </si>
  <si>
    <t>3,2*1,3*1,85</t>
  </si>
  <si>
    <t>Игровой комплекс с горкой и спортивным элементом "Паровозик"  008-3013</t>
  </si>
  <si>
    <t>3,795*2,81*2,095</t>
  </si>
  <si>
    <t>Детский спортивно-игровой элемент "Змейка" 055-3042</t>
  </si>
  <si>
    <t>1,92*1,5*0,35</t>
  </si>
  <si>
    <t>Детский спортивно-игровой элемент "Змейка" 055-3025</t>
  </si>
  <si>
    <t>2,6*0,8*0,35</t>
  </si>
  <si>
    <t>Детский спортивно-игровой элемент 055-3031</t>
  </si>
  <si>
    <t>1,75*0,4*2,06</t>
  </si>
  <si>
    <t>Домики, беседки</t>
  </si>
  <si>
    <t>Столики, скамейки</t>
  </si>
  <si>
    <t>Скамейка 050-3047</t>
  </si>
  <si>
    <t>Скамейка  050-3043</t>
  </si>
  <si>
    <t>Скамейка  050-3000</t>
  </si>
  <si>
    <t>1550*760*840</t>
  </si>
  <si>
    <t>1500*700*960</t>
  </si>
  <si>
    <t>1580*460*960</t>
  </si>
  <si>
    <t>Авен Д-16</t>
  </si>
  <si>
    <t>Д-3/1</t>
  </si>
  <si>
    <t>Цена  с НДС для АУКЦИОНА</t>
  </si>
  <si>
    <t>МГМ-315/1</t>
  </si>
  <si>
    <t>И-10</t>
  </si>
  <si>
    <t>И-9</t>
  </si>
  <si>
    <t>ТМ-37/1</t>
  </si>
  <si>
    <t>Цена  с НДС за  монт. (руб.)25%</t>
  </si>
  <si>
    <t>Цена  с НДС с монт. (руб.)25%</t>
  </si>
  <si>
    <t>Цена для прайса для Аукционов (руб.)</t>
  </si>
  <si>
    <t>То, что, прописала в прайсе отпр. МВ</t>
  </si>
  <si>
    <t>ИЗМЕНЕННЫЕ арт.</t>
  </si>
  <si>
    <t>Игровой комплекс  "Радуга" 008-43</t>
  </si>
  <si>
    <t>Игровой комплекс "Радуга" 008-23</t>
  </si>
  <si>
    <t>Игровой комплекс "Радуга" 029-35/2</t>
  </si>
  <si>
    <t>Игровой комплекс "Радуга"032-34</t>
  </si>
  <si>
    <t>Игровой комплекс "Радуга" 008-32</t>
  </si>
  <si>
    <t xml:space="preserve">Игровой комплекс "Радуга" 008-302 </t>
  </si>
  <si>
    <t>Игровой комплекс "Радуга"008-309</t>
  </si>
  <si>
    <t>Игровой комплекс "Радуга" 008-304</t>
  </si>
  <si>
    <t>Игровой комплекс "Радуга" 032-6/1</t>
  </si>
  <si>
    <t>Игровой комплекс "Радуга"032-5/3</t>
  </si>
  <si>
    <t>Игровой комплекс "Радуга" 008-543</t>
  </si>
  <si>
    <t>Игровой комплекс "Радуга" 008-38</t>
  </si>
  <si>
    <t>Игровой комплекс "Радуга" 008-306</t>
  </si>
  <si>
    <t>Игровой комплекс "Радуга"032-36</t>
  </si>
  <si>
    <t>Игровой комплекс "Радуга" 008-312</t>
  </si>
  <si>
    <t>Игровой комплекс "Радуга" 008-303</t>
  </si>
  <si>
    <t xml:space="preserve">Игровой комплекс  "Корабль" 032-75 </t>
  </si>
  <si>
    <t>Игровой комплекс "Радуга" 008-310</t>
  </si>
  <si>
    <t>Игровой комплекс "Радуга"  008-58</t>
  </si>
  <si>
    <t>Игровой комплекс  "Радуга" 032-7/1</t>
  </si>
  <si>
    <t>Игровой комплекс "Радуга" 029-34</t>
  </si>
  <si>
    <t xml:space="preserve">Игровой комплекс "Радуга" 029-08 </t>
  </si>
  <si>
    <t>Игровые комплексы,тематические</t>
  </si>
  <si>
    <t>Игровые комплексы "Лето"</t>
  </si>
  <si>
    <t>Игровой комплекс "Радуга" 008-006</t>
  </si>
  <si>
    <t>Игровой комплекс "Лето" 008-305</t>
  </si>
  <si>
    <t>Игровой комплекс "Лето "008-24</t>
  </si>
  <si>
    <t>Игровой комплекс "Лето"008-307</t>
  </si>
  <si>
    <t>5,1*2,9*2,9</t>
  </si>
  <si>
    <t>Детские городки "Радуга"</t>
  </si>
  <si>
    <t>Детские городки "Счастливый ребенок"</t>
  </si>
  <si>
    <t>1,8*2,3*2,4</t>
  </si>
  <si>
    <t>Счастливый ребенок</t>
  </si>
  <si>
    <t>5,45*4,45*3,2</t>
  </si>
  <si>
    <t>7,28*5,40*3,4</t>
  </si>
  <si>
    <t>Детские городки "Конструктор"</t>
  </si>
  <si>
    <t>Домик беседка  011-2</t>
  </si>
  <si>
    <t>ДЕ-1 АВЕН</t>
  </si>
  <si>
    <t>1,76*1,40*1,94</t>
  </si>
  <si>
    <t>Домик беседка 011-01/1</t>
  </si>
  <si>
    <t>Домик беседка "Карета" 011-3001</t>
  </si>
  <si>
    <t>ТН 047-3005</t>
  </si>
  <si>
    <t>Теневой навес 047-3005</t>
  </si>
  <si>
    <t>Качели детские тип-1</t>
  </si>
  <si>
    <t>Качели детские тип-2</t>
  </si>
  <si>
    <t>Качели "Счастливый ребенок"односекционные на цепях  020-1-4</t>
  </si>
  <si>
    <t>Качели "Счастливый ребенок" двухсекционные  на цепях 020-2-4</t>
  </si>
  <si>
    <t>Качели "Счастливый ребенок"  гнездо 020-2/1-4</t>
  </si>
  <si>
    <t>Качели двухсекционные  020-21/3</t>
  </si>
  <si>
    <t>Качели</t>
  </si>
  <si>
    <t>Качалки на пружине</t>
  </si>
  <si>
    <t>Карусели</t>
  </si>
  <si>
    <t>Качели-балансир</t>
  </si>
  <si>
    <t>Качели-балансир 020-20</t>
  </si>
  <si>
    <t>Качели-балансир "Счастливый ребенок" 020-20/1</t>
  </si>
  <si>
    <t>ИК с горкой и спорт. элементом "Паровозик"  008-3013</t>
  </si>
  <si>
    <t xml:space="preserve">Игровой элемент "Автобус"008-3008 </t>
  </si>
  <si>
    <t>Качели "Парус" на пружинах  020-21</t>
  </si>
  <si>
    <t>К-21 АВЕН</t>
  </si>
  <si>
    <t>1,04*0,4*1,45</t>
  </si>
  <si>
    <t xml:space="preserve">Спортивный комплекс 056-40-3 </t>
  </si>
  <si>
    <t>Спортивный комплекс 055-15</t>
  </si>
  <si>
    <t>Спортивный комплекс 055-59-3</t>
  </si>
  <si>
    <t>Детская горка  "Конструктор" 008-1</t>
  </si>
  <si>
    <t>Детская горка  "Конструктор" 008-2</t>
  </si>
  <si>
    <t xml:space="preserve">ДГС-02 ЗАБАВА </t>
  </si>
  <si>
    <t xml:space="preserve">ДГС-06-1 ЗАБАВА </t>
  </si>
  <si>
    <t xml:space="preserve">ДГС-06-3 ЗАБАВА </t>
  </si>
  <si>
    <t xml:space="preserve">ДГС-10 ЗАБАВА </t>
  </si>
  <si>
    <t xml:space="preserve">ДГС-17 ЗАБАВА </t>
  </si>
  <si>
    <t>ДГС-07 ЗАБАВА , 229 000,00</t>
  </si>
  <si>
    <t>ДГС-08 ЗАБАВА</t>
  </si>
  <si>
    <t>ДГС-09 ЗАБАВА</t>
  </si>
  <si>
    <t>Цена (руб.) закупки, по прайсу  ЗАБАВА</t>
  </si>
  <si>
    <t>Наша цена - со скидкой 15%</t>
  </si>
  <si>
    <t>Размер (м) (Д*Ш*В)</t>
  </si>
  <si>
    <t xml:space="preserve">ДГС-03 ЗАБАВА </t>
  </si>
  <si>
    <t>3,50*3,05*2,65</t>
  </si>
  <si>
    <t>7,00*4,50*3,00</t>
  </si>
  <si>
    <t>10,24*7,20*3,25</t>
  </si>
  <si>
    <t>7,00*5,65*3,45</t>
  </si>
  <si>
    <t>5,85*6,10*3,25</t>
  </si>
  <si>
    <t>5,70*4,95*3,25</t>
  </si>
  <si>
    <t>5,35*5,85*3,25</t>
  </si>
  <si>
    <t>1,60*1,65*2,00</t>
  </si>
  <si>
    <t>2,05*1,00*2,10</t>
  </si>
  <si>
    <t>2,55*0,65*0,80</t>
  </si>
  <si>
    <t>2,30*1,80*2,40</t>
  </si>
  <si>
    <t>3,20*1,80*2,40</t>
  </si>
  <si>
    <t>3,30*0,85*1,70</t>
  </si>
  <si>
    <t>3,55*0,85*2,00</t>
  </si>
  <si>
    <t>3,6*2,0*2,2</t>
  </si>
  <si>
    <t>Песочница</t>
  </si>
  <si>
    <t>2,3*2,3*1,8</t>
  </si>
  <si>
    <t>1,5*1,5*1,5</t>
  </si>
  <si>
    <t>3,30*1,05*2,65 (0,9)</t>
  </si>
  <si>
    <t>Игровой  комплекс "Конструктор" 064-17. Для детей от 2 до 6 лет.</t>
  </si>
  <si>
    <t>Игровой комплекс "Конструктор" 064-11. Для детей от 2 до 6 лет.</t>
  </si>
  <si>
    <t>3,01*1,61*2,65 (0,9)</t>
  </si>
  <si>
    <t>4,65*1,60*2,75 (0,9)</t>
  </si>
  <si>
    <t>Игровой комплекс "Конструктор" 064-10. Для детей от 4 лет.</t>
  </si>
  <si>
    <t>Игровой  комплекс "Конструктор" 064-12. Для детей от 2 до 6 лет.</t>
  </si>
  <si>
    <t>Игровой  комплекс "Конструктор" 064-13. Для детей от 3 лет.</t>
  </si>
  <si>
    <t>Игровой  комплекс "Конструктор" 064-14. Для детей от 5 лет.</t>
  </si>
  <si>
    <t>Игровой  комплекс "Конструктор" 064-15. Для детей от 5 лет.</t>
  </si>
  <si>
    <t>Игровой  комплекс "Конструктор" 064-18. Для детей от 5 лет.</t>
  </si>
  <si>
    <t>Качели односекционные 020-30/1</t>
  </si>
  <si>
    <t>Игровой  комплекс "Конструктор" 064-19. Для детей от 5 лет.</t>
  </si>
  <si>
    <t>Игровой  комплекс "Конструктор" 064-20. Для детей от 5 лет.</t>
  </si>
  <si>
    <t>Игровой комплекс "Счастливый ребенок" 064-02. Для детей от 4 лет.</t>
  </si>
  <si>
    <t>Игровой комплекс "Счастливый ребенок" 064-03. Для детей от 4 лет.</t>
  </si>
  <si>
    <t>Игровой комплекс "Счастливый ребенок" 064-01.  Для детей от 3 лет.</t>
  </si>
  <si>
    <t>Домик беседка 011-3</t>
  </si>
  <si>
    <t>ДЕ-3 АВЕН</t>
  </si>
  <si>
    <t>Домик беседка 011-01</t>
  </si>
  <si>
    <t>Домик беседка "Конструктор" 008-3/2</t>
  </si>
  <si>
    <t>Домик беседка "Счастливый ребенок" 011-8</t>
  </si>
  <si>
    <t>Домик беседка 064-27/1</t>
  </si>
  <si>
    <t>Домик  беседка  055-08</t>
  </si>
  <si>
    <t>055-08</t>
  </si>
  <si>
    <t>Т-8</t>
  </si>
  <si>
    <t>3,2*2,55*2,55 (0,8)</t>
  </si>
  <si>
    <t>Игровой комплекс "Лето"008-95</t>
  </si>
  <si>
    <t>Песочный дворик  041-51</t>
  </si>
  <si>
    <t>Песочница "Лодочка"  010-2</t>
  </si>
  <si>
    <t>Песочница "Кораблик"  010-1/1</t>
  </si>
  <si>
    <t>Игровой комплекс  "Паровозик" 008-3012</t>
  </si>
  <si>
    <t>2,25*0,96*2,20</t>
  </si>
  <si>
    <t>Игровой комплекс с горкой  "Паровозик с горкой" 008-3011</t>
  </si>
  <si>
    <t>3,20*1,35*2,20</t>
  </si>
  <si>
    <t>5,55*1,35*2,25</t>
  </si>
  <si>
    <t xml:space="preserve">Игровой комплекс "Паровозик"008-3015  </t>
  </si>
  <si>
    <t>4,45*1,35*2,25</t>
  </si>
  <si>
    <t xml:space="preserve">Игровой комплекс "Паровозик"032-324  </t>
  </si>
  <si>
    <t xml:space="preserve">Игровой комплекс "Паровозик с вагоном" 032-324/1    </t>
  </si>
  <si>
    <t>Тематические комплексы, элементы</t>
  </si>
  <si>
    <t>4,15*1,60*1,50</t>
  </si>
  <si>
    <t>4,40*1,30*1,40</t>
  </si>
  <si>
    <t>4,40*1,30*2,20</t>
  </si>
  <si>
    <t>3,55*0,95*2,20</t>
  </si>
  <si>
    <t>Игровой комплекс "Кораблик" 008-87</t>
  </si>
  <si>
    <t xml:space="preserve">Игровой комплекс "Кораблик" 029-93/1 </t>
  </si>
  <si>
    <t>Игровой комплекс "Кораблик" 029-92</t>
  </si>
  <si>
    <t>Игровой комплекс "Кораблик" 008-73-2</t>
  </si>
  <si>
    <t>Цена Диком</t>
  </si>
  <si>
    <t>Цена ВегаГрупп</t>
  </si>
  <si>
    <t>Цена СРЕДНЯЯ</t>
  </si>
  <si>
    <t>Цена АВЕН, СР</t>
  </si>
  <si>
    <t>1,9*1,9*1,55</t>
  </si>
  <si>
    <t>Песочница "Божья коровка" 039-7</t>
  </si>
  <si>
    <t>3,20*1,40*1,50</t>
  </si>
  <si>
    <t>Песочница  "Бабочка"039-12</t>
  </si>
  <si>
    <t>2,55*1,55*1,50</t>
  </si>
  <si>
    <t>7,20*3,20*2,25</t>
  </si>
  <si>
    <t xml:space="preserve">Игровой комплекс  "Корабль" 032-77 </t>
  </si>
  <si>
    <t>6,60*2,40*2,25</t>
  </si>
  <si>
    <t>1,6*1,6*0,35</t>
  </si>
  <si>
    <t>Домик беседка "Конструктор" 008-3/4</t>
  </si>
  <si>
    <t>Домик беседка "Конструктор"  011-1/2</t>
  </si>
  <si>
    <t>1,60*1,40*1,95</t>
  </si>
  <si>
    <t>3,20*1,45*1,95</t>
  </si>
  <si>
    <t>Игровой комплекс "Трактор с горкой " 008-541</t>
  </si>
  <si>
    <t>1,50*1,30*1,95</t>
  </si>
  <si>
    <t>Игровой комплекс "Конструктор" 064-04. Для детей от 4 лет.</t>
  </si>
  <si>
    <t>9,15*8,05*3,80</t>
  </si>
  <si>
    <t>Игровой  комплекс "Конструктор"064-08. Для детей от 5 лет.</t>
  </si>
  <si>
    <t>Спортивный элемент. "Лабиринт"055-7/1</t>
  </si>
  <si>
    <t>Спортивный элемент. "Лабиринт" 055-38/1</t>
  </si>
  <si>
    <t>3,5*1,5*1,00</t>
  </si>
  <si>
    <t>4,2*1,80*1,00</t>
  </si>
  <si>
    <t>Спортивный элемент. Бум тройной 055-3033</t>
  </si>
  <si>
    <t>2,90*1,50*3,20</t>
  </si>
  <si>
    <t>1,80*1,80*2,20</t>
  </si>
  <si>
    <t>Спортивный элемент.  Турник со шведской стенкой  055-24</t>
  </si>
  <si>
    <t>2,20*0,30*1,70</t>
  </si>
  <si>
    <t>Песочница с навесом 039-3</t>
  </si>
  <si>
    <t>Спортивный элемент. Бревно 055-3034</t>
  </si>
  <si>
    <t>Спортивный элемент. Теннисный стол  055-3032</t>
  </si>
  <si>
    <t>2,70*1,50*0,80</t>
  </si>
  <si>
    <t>Спортивный элемент.  Баскетбольная стойка   055-2-2</t>
  </si>
  <si>
    <t>1,80*1,10*3,90</t>
  </si>
  <si>
    <t>Скамейка 050-3004</t>
  </si>
  <si>
    <t>2000*650*750</t>
  </si>
  <si>
    <t>Урны</t>
  </si>
  <si>
    <t>Урна опрокидывающая 058-207</t>
  </si>
  <si>
    <t>400*450*700</t>
  </si>
  <si>
    <t>Урна опрокидывающая 058-206</t>
  </si>
  <si>
    <t>Урна опрокидывающая 058-208</t>
  </si>
  <si>
    <t>Урна опрокидывающая 058-208/1</t>
  </si>
  <si>
    <t>Урна для мусора   058-3</t>
  </si>
  <si>
    <t>Карусель 4-х местная 034-3000</t>
  </si>
  <si>
    <t>1,70*1,70*1,00</t>
  </si>
  <si>
    <t>2,00*2,00*0,70</t>
  </si>
  <si>
    <t>Карусель "Велосипед" 034-27</t>
  </si>
  <si>
    <t>Игровой комплекс  008-532.</t>
  </si>
  <si>
    <t>5,0*5,25*3,45</t>
  </si>
  <si>
    <t>3,00*1,00*2,00</t>
  </si>
  <si>
    <r>
      <rPr>
        <sz val="11"/>
        <rFont val="Times New Roman"/>
        <family val="1"/>
        <charset val="204"/>
      </rPr>
      <t xml:space="preserve">Ворота хоккейные 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055-3018</t>
    </r>
    <r>
      <rPr>
        <sz val="11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/>
    </r>
  </si>
  <si>
    <r>
      <t>Спортивный элемент. Ворота футбольные</t>
    </r>
    <r>
      <rPr>
        <sz val="11"/>
        <rFont val="Times New Roman"/>
        <family val="1"/>
        <charset val="204"/>
      </rPr>
      <t xml:space="preserve"> 055-3030</t>
    </r>
  </si>
  <si>
    <t>Карусель 034-27</t>
  </si>
  <si>
    <t>Песочница 8-ми гранная c крышей  039-105</t>
  </si>
  <si>
    <t>2,55*2,55*2,80</t>
  </si>
  <si>
    <t>Песочница "Конструктор" 8-ми гранная c крышей  039-105</t>
  </si>
  <si>
    <t>Диван-качели 020-10/2</t>
  </si>
  <si>
    <t>Спортивный комплекс 055-28</t>
  </si>
  <si>
    <t>4,80*3,50*2,50</t>
  </si>
  <si>
    <t>Игровой  комплекс "Конструктор" 064-40. Возрастная группа: Для детей от 5 лет.</t>
  </si>
  <si>
    <t>12,90*10,80*5,20</t>
  </si>
  <si>
    <t xml:space="preserve">1,83*1,22*1,12 </t>
  </si>
  <si>
    <t>0,95*0,65*1,00</t>
  </si>
  <si>
    <t>1,80*1,80*0,44</t>
  </si>
  <si>
    <t>5,15*4,2*2,35</t>
  </si>
  <si>
    <t>Песочный дворик с горкой 041-50</t>
  </si>
  <si>
    <t>3,90*3,80*2,15</t>
  </si>
  <si>
    <t>Песочный дворик "Счастливый ребенок" 044-1</t>
  </si>
  <si>
    <t>Песочный дворик "Счастливый ребенок"  с горкой 041-58</t>
  </si>
  <si>
    <t>Песочный дворик "Счастливый ребенок" 041-54</t>
  </si>
  <si>
    <t>Игровой комплекс "Машина" с горкой 008-3009</t>
  </si>
  <si>
    <t>Игровой комплекс "Машина" 008-3010</t>
  </si>
  <si>
    <t>2,12*0,88*1,50</t>
  </si>
  <si>
    <t>4,40*4,40*2,10</t>
  </si>
  <si>
    <t>4,00*4,00*2,30</t>
  </si>
  <si>
    <t>Игровой  комплекс  "Счастливый ребенок" 064-05. Возрастная группа: Для детей от 3 лет.</t>
  </si>
  <si>
    <t>Игровой  комплекс "Конструктор" 064-09. Возрастная группа: Для детей от 6 лет.</t>
  </si>
  <si>
    <t>10,4*13,20*3,80</t>
  </si>
  <si>
    <t>Домик беседка "Счастливый ребенок" 055-9/1</t>
  </si>
  <si>
    <t>2,90*2,00*2,10</t>
  </si>
  <si>
    <t>Теневой навес 047-3009 с гориз. шкаф. и лавочками</t>
  </si>
  <si>
    <t>Теневой навес 047-3009 со шкафами и лавочками</t>
  </si>
  <si>
    <t xml:space="preserve">Теневой навес 047-3009 </t>
  </si>
  <si>
    <t>Теневой навес 047-3010</t>
  </si>
  <si>
    <t>10,70*8,10*5,00</t>
  </si>
  <si>
    <t>Изображение</t>
  </si>
  <si>
    <t>Домик беседка "Конструктор" 011-3</t>
  </si>
  <si>
    <t>Песочница "Машинка" 039-18</t>
  </si>
  <si>
    <t>9,00*0,89*2,50</t>
  </si>
  <si>
    <t>Волейбольные стойки 055-3019 с сеткой</t>
  </si>
  <si>
    <t>10,00*8,10*3,50</t>
  </si>
  <si>
    <t>6,30*5,00*3,80</t>
  </si>
  <si>
    <t>1,6*1,6*2,3</t>
  </si>
  <si>
    <t>6,40*5,00*3,50</t>
  </si>
  <si>
    <t>3,50*2,30*2,10</t>
  </si>
  <si>
    <t>3,80*3,50*2,90</t>
  </si>
  <si>
    <t>6,20*3,50*3,50</t>
  </si>
  <si>
    <t>6,30*3,85*3,50</t>
  </si>
  <si>
    <t>8,70*5,10*3,10</t>
  </si>
  <si>
    <t>1,35*1,50*1,95</t>
  </si>
  <si>
    <t>2,35*2,65*3,00</t>
  </si>
  <si>
    <t>3,00*1,60*1,60</t>
  </si>
  <si>
    <t>Песочница "Кораблик" 039-106</t>
  </si>
  <si>
    <t>Спортивный комплекс 055-29-3</t>
  </si>
  <si>
    <t>7,60*4,45*2,55</t>
  </si>
  <si>
    <t>Спортивный комплекс 055-69-3</t>
  </si>
  <si>
    <t>5,70*3,70*2,20</t>
  </si>
  <si>
    <t>Детская скамейка "Паровозик" 050-166</t>
  </si>
  <si>
    <t>1,30*0,60*1,00</t>
  </si>
  <si>
    <t>Детская  скамейка "Улитка"050-171</t>
  </si>
  <si>
    <t>4,95*3,35*2,50(0,6)</t>
  </si>
  <si>
    <t>Песочница 8-ми гранная 039-9</t>
  </si>
  <si>
    <t>2,50*2,50*0,40</t>
  </si>
  <si>
    <t>Качалка на пружине "Самолет" 019-3040</t>
  </si>
  <si>
    <t>7,40*6,10*3,40</t>
  </si>
  <si>
    <t>Спортивный комплекс 055-67-3</t>
  </si>
  <si>
    <t>Спортивный комплекс 055-47</t>
  </si>
  <si>
    <t>3,90*3,00*2,20</t>
  </si>
  <si>
    <t>3,30*4,40*3,10</t>
  </si>
  <si>
    <t>7,80*4,00*3,30</t>
  </si>
  <si>
    <t>2,20*1,20*1,00</t>
  </si>
  <si>
    <t>7,85*9,60*4,20</t>
  </si>
  <si>
    <t>Спортивный элемент.  Турник двухуровневый  056-21</t>
  </si>
  <si>
    <t>Спортивный элемент. Турник 055-22/1 высокий</t>
  </si>
  <si>
    <t>Спортивный элемент. Турник 056-33 низкий</t>
  </si>
  <si>
    <t>Спортивный элемент. "Брусья" 055-23</t>
  </si>
  <si>
    <t>Спортивный элемент. Скамья 055-3048</t>
  </si>
  <si>
    <t>Спортивный элемент. Скамья наклонная 055-91</t>
  </si>
  <si>
    <t>2,20*0,65*1,40</t>
  </si>
  <si>
    <t>1,80*0,80*0,80</t>
  </si>
  <si>
    <t>1,80*1,40*0,50</t>
  </si>
  <si>
    <t>1,65*0,80*1,40</t>
  </si>
  <si>
    <t>6,70*3,50*3,00</t>
  </si>
  <si>
    <t>1,20*1,20*1,80</t>
  </si>
  <si>
    <t>6,50*3,50*3,00</t>
  </si>
  <si>
    <t>D=1,50*0,90</t>
  </si>
  <si>
    <t xml:space="preserve">Карусель 034-5, 6-местная </t>
  </si>
  <si>
    <t>4,00*8,00*3,00</t>
  </si>
  <si>
    <t>Теневой навес 047-3011</t>
  </si>
  <si>
    <t>Песочный дворик "Божья коровка" 039-105/1</t>
  </si>
  <si>
    <t>4,35*2,20*1,70</t>
  </si>
  <si>
    <t>9,00*9,36*3,80</t>
  </si>
  <si>
    <t>9,00*4,55*3,40</t>
  </si>
  <si>
    <t>1470*880*520</t>
  </si>
  <si>
    <t>Велопарковка  005-01</t>
  </si>
  <si>
    <t>4,10*4,90*3,50</t>
  </si>
  <si>
    <t>8,00*10,30*5,00</t>
  </si>
  <si>
    <t>11,30*10,90*4,10</t>
  </si>
  <si>
    <t>2,95*2,10*2,90</t>
  </si>
  <si>
    <t>Спортивный комплекс 025-96</t>
  </si>
  <si>
    <t>Спортивный элемент. Брусья разноуровневые 025-95</t>
  </si>
  <si>
    <t>5,20*1,35*2,55</t>
  </si>
  <si>
    <t>1,10*1,10*2,55</t>
  </si>
  <si>
    <t>4,25*0,70*1,45</t>
  </si>
  <si>
    <t>Песочница "Счастливый ребенок" 039-1/2</t>
  </si>
  <si>
    <t>Песочный дворик "Счастливый ребёнок" 039-8</t>
  </si>
  <si>
    <t>Песочница "Кораблик" 039-103</t>
  </si>
  <si>
    <t>Песочница "Кораблик" 039-102</t>
  </si>
  <si>
    <t>Песочница "Лодочка" 041-58</t>
  </si>
  <si>
    <t>2,9*2,2*1,8</t>
  </si>
  <si>
    <t>1200*60*2300</t>
  </si>
  <si>
    <t>Информационный стенд ИС-01</t>
  </si>
  <si>
    <t>9,50*5,40*3,20</t>
  </si>
  <si>
    <t>8,10*8,80*5,10</t>
  </si>
  <si>
    <t>Качели балансир 020-3048</t>
  </si>
  <si>
    <t>2,80*0,56*0,75</t>
  </si>
  <si>
    <t>2,65*2,86*1,52</t>
  </si>
  <si>
    <t>0,90*1,35*2,60</t>
  </si>
  <si>
    <t>Баскетбольная стойка детская 055-3036</t>
  </si>
  <si>
    <t>Песочный дворик 039-3010</t>
  </si>
  <si>
    <t>2,60*3,80*2,40</t>
  </si>
  <si>
    <t>1,70*2,40*2,10</t>
  </si>
  <si>
    <t>1,15*2,10*2,00</t>
  </si>
  <si>
    <t>2,20*2,20*2,20</t>
  </si>
  <si>
    <t>1,70*0,75*1,10</t>
  </si>
  <si>
    <t>Информационный стенд ИС-02</t>
  </si>
  <si>
    <t>1,20*0,50*1,90</t>
  </si>
  <si>
    <t xml:space="preserve">Гимнастическая скамейка 055-70/1 </t>
  </si>
  <si>
    <t>2,40*0,24*0,32</t>
  </si>
  <si>
    <t>Рукоход детский 055-70/2-3</t>
  </si>
  <si>
    <t>1,00*3,60*1,30</t>
  </si>
  <si>
    <t>Лабиринт детский 055-7/3</t>
  </si>
  <si>
    <t>1,50*3,50*0,70</t>
  </si>
  <si>
    <t>Шведская стенка 056-26-3</t>
  </si>
  <si>
    <t>0,70*0,90*1,80</t>
  </si>
  <si>
    <t>1,00*2,00*0,25</t>
  </si>
  <si>
    <t>0,75*1,70*1,21</t>
  </si>
  <si>
    <t>Игровой комплекс "Паровозик с горкой" 008-3011</t>
  </si>
  <si>
    <t>1,85*1,65*2,00</t>
  </si>
  <si>
    <t>1800*600*830</t>
  </si>
  <si>
    <t>Песочница "Сказка"039-3019</t>
  </si>
  <si>
    <t>10,30*8,10*4,90</t>
  </si>
  <si>
    <t>2,30*2,30*1,80</t>
  </si>
  <si>
    <t>1,00*0,55*1,10</t>
  </si>
  <si>
    <t>400*450*650</t>
  </si>
  <si>
    <t>2,80*1,50*0,75</t>
  </si>
  <si>
    <t>Качели балансир двойные 020-3047</t>
  </si>
  <si>
    <t>Домик беседка 011-2</t>
  </si>
  <si>
    <t>Спортивный элемент. Скамья с упором для ног 055-3017</t>
  </si>
  <si>
    <t xml:space="preserve">Игровой комплекс "Конструктор" 064-26. </t>
  </si>
  <si>
    <t>6,00*3,00*3,00</t>
  </si>
  <si>
    <t>3,25*3,25*2,20</t>
  </si>
  <si>
    <t>Игровой комплекс "Кораблик" 029-2</t>
  </si>
  <si>
    <t>4,40*1,53*3,00</t>
  </si>
  <si>
    <t>Домик беседка  055-08</t>
  </si>
  <si>
    <t>Оборудование для собак</t>
  </si>
  <si>
    <t>Стойка с покрышкой</t>
  </si>
  <si>
    <t>60х1300х2000</t>
  </si>
  <si>
    <t>Трамплин</t>
  </si>
  <si>
    <t>500х6000х1000</t>
  </si>
  <si>
    <t>Горка двухскатная</t>
  </si>
  <si>
    <t>Качели-балансир для собак</t>
  </si>
  <si>
    <t>3,50*0,70*0,70</t>
  </si>
  <si>
    <t>Бум</t>
  </si>
  <si>
    <t>500х3450х1000</t>
  </si>
  <si>
    <t>Слалом</t>
  </si>
  <si>
    <t>4,65*0,86*1,00</t>
  </si>
  <si>
    <t>Тоннель для собак</t>
  </si>
  <si>
    <t>1,50*0,75*0,85</t>
  </si>
  <si>
    <t>Барьер 500</t>
  </si>
  <si>
    <t>Барьер 1000</t>
  </si>
  <si>
    <t>60х1500х500</t>
  </si>
  <si>
    <t>60х1500х1000</t>
  </si>
  <si>
    <t>60х1500х1400</t>
  </si>
  <si>
    <t>900х4170х1750</t>
  </si>
  <si>
    <t>ОД-001 Ограждение для детской площадки</t>
  </si>
  <si>
    <t>1270х100х500</t>
  </si>
  <si>
    <t>700х500х1900</t>
  </si>
  <si>
    <t>6350х3050х3300</t>
  </si>
  <si>
    <t>Скамейка 050-3000</t>
  </si>
  <si>
    <t>9,80*5,70*2,70</t>
  </si>
  <si>
    <t>Турник разноуровневый тройной 055-22</t>
  </si>
  <si>
    <t>3,10*0,10*2,55</t>
  </si>
  <si>
    <t>1050*370*300</t>
  </si>
  <si>
    <t>11,70*7,10*5,00</t>
  </si>
  <si>
    <t>Урна для мусора 058-3</t>
  </si>
  <si>
    <t>8,90*6,40*6,00</t>
  </si>
  <si>
    <t>4,40*1,00*2,50</t>
  </si>
  <si>
    <t>4,20*8,65*2,20</t>
  </si>
  <si>
    <t>6,30*3,25,2,95</t>
  </si>
  <si>
    <t>4,80*3,30*2,40</t>
  </si>
  <si>
    <t>4,10*1,60*2,40</t>
  </si>
  <si>
    <t>2,10*1,75*2,50</t>
  </si>
  <si>
    <t>Спортивный  комплекс Бревно 055-56/2</t>
  </si>
  <si>
    <t>3,45*1,20*2,50</t>
  </si>
  <si>
    <t>3,40*0,10*2,50</t>
  </si>
  <si>
    <t xml:space="preserve">Игровой комплекс "Счастливый ребенок" 064-01.  </t>
  </si>
  <si>
    <t xml:space="preserve">Игровой комплекс "Счастливый ребенок" 064-03. </t>
  </si>
  <si>
    <t xml:space="preserve">Игровой  комплекс  "Счастливый ребенок"064-24. </t>
  </si>
  <si>
    <t xml:space="preserve">Игровой  комплекс  "Счастливый ребенок" 064-05. </t>
  </si>
  <si>
    <t xml:space="preserve">Игровой  комплекс  "Счастливый ребенок" 064-06. </t>
  </si>
  <si>
    <t xml:space="preserve">Игровой  комплекс  "Счастливый ребенок" 064-07. </t>
  </si>
  <si>
    <t xml:space="preserve">Игровой  комплекс  "Счастливый ребенок" 064-22. </t>
  </si>
  <si>
    <t xml:space="preserve">Игровой  комплекс  "Счастливый ребенок" 064-23. </t>
  </si>
  <si>
    <t xml:space="preserve">Игровой  комплекс  "Счастливый ребенок"064-25. </t>
  </si>
  <si>
    <t xml:space="preserve">Игровой комплекс "Идея" 008-502. </t>
  </si>
  <si>
    <t xml:space="preserve">Игровой комплекс "Идея" 008-503. </t>
  </si>
  <si>
    <t xml:space="preserve">Игровой комплекс "Идея" 008-504. </t>
  </si>
  <si>
    <t>Игровой комплекс для детей с огранич. возможностями 008-3024</t>
  </si>
  <si>
    <t xml:space="preserve">Игровой  комплекс "Конструктор" 064-17. </t>
  </si>
  <si>
    <t xml:space="preserve">Игровой комплекс "Конструктор" 064-11. </t>
  </si>
  <si>
    <t xml:space="preserve">Игровой комплекс "Конструктор" 064-10. </t>
  </si>
  <si>
    <t xml:space="preserve">Игровой комплекс "Конструктор" 064-04. </t>
  </si>
  <si>
    <t xml:space="preserve">Игровой  комплекс "Конструктор" 064-12. </t>
  </si>
  <si>
    <t xml:space="preserve">Игровой  комплекс "Конструктор" 064-41. </t>
  </si>
  <si>
    <t xml:space="preserve">Игровой  комплекс "Конструктор" 064-13. </t>
  </si>
  <si>
    <t>Игровой  комплекс "Конструктор" 064-14.</t>
  </si>
  <si>
    <t>Игровой  комплекс "Конструктор" 064-15.</t>
  </si>
  <si>
    <t>Игровой  комплекс "Конструктор" 064-18.</t>
  </si>
  <si>
    <t>Игровой  комплекс "Конструктор" 064-19.</t>
  </si>
  <si>
    <t xml:space="preserve">Игровой  комплекс "Конструктор" 064-20. </t>
  </si>
  <si>
    <t>Игровой  комплекс "Конструктор" 064-21.</t>
  </si>
  <si>
    <t>Игровой  комплекс "Конструктор"  064-08.</t>
  </si>
  <si>
    <t xml:space="preserve">Игровой  комплекс "Конструктор" 064-09. </t>
  </si>
  <si>
    <t>Игровой  комплекс "Конструктор" 064-40.</t>
  </si>
  <si>
    <t>Игровой комплекс  "Вертолет" 029-204.</t>
  </si>
  <si>
    <t>Игровой комплекс "Самолёт" 008-1018.</t>
  </si>
  <si>
    <t>Игровой комплекс "Замок" 032-323.</t>
  </si>
  <si>
    <t>Игровой комплекс "Замок" 032-36/1.</t>
  </si>
  <si>
    <t>Игровой комплекс "Замок" 008-800.</t>
  </si>
  <si>
    <t>Игровой комплекс "Замок" 008-802.</t>
  </si>
  <si>
    <t xml:space="preserve">Игровой комплекс "Сказка-крепость" 032-32/2. </t>
  </si>
  <si>
    <t xml:space="preserve">Игровой комплекс "Замок" 008-1017. </t>
  </si>
  <si>
    <t xml:space="preserve">Игровой комплекс "Ракета" 008-523. </t>
  </si>
  <si>
    <t>Игровой комплекс "Машина"         008-3010</t>
  </si>
  <si>
    <t>Игровой комплекс "Кораблик"           008-87</t>
  </si>
  <si>
    <t>Игровой комплекс  "Паровозик"            008-3012</t>
  </si>
  <si>
    <t>Игровой элемент "Вертолет"               008-3007</t>
  </si>
  <si>
    <t>Игровой элемент "Скутер"            008-3031</t>
  </si>
  <si>
    <t xml:space="preserve">Спортивный комплекс                 056-40-3 </t>
  </si>
  <si>
    <t>Спортивный комплекс                   055-29-3</t>
  </si>
  <si>
    <t>Спортивный комплекс                   055-67-3</t>
  </si>
  <si>
    <t>3,45*2,30*2,25</t>
  </si>
  <si>
    <t>Спортивный комплекс "Переправа"          055-69/5-3</t>
  </si>
  <si>
    <t>Спортивный комплекс               055-68-3</t>
  </si>
  <si>
    <t>Спортивный комплекс                     055-59-3</t>
  </si>
  <si>
    <t>Спортивный комплекс                 055-3040</t>
  </si>
  <si>
    <t>Спортивный комплекс                  055-3041</t>
  </si>
  <si>
    <t>Детский спортивно-игровой элемент "Змейка"            055-3025</t>
  </si>
  <si>
    <t>Детский спортивно-игровой элемент "Змейка"            055-3042</t>
  </si>
  <si>
    <t>Спортивный элемент. "Лабиринт"           055-7/1</t>
  </si>
  <si>
    <t>3,30*2,30*1,70</t>
  </si>
  <si>
    <t>Ворота хоккейные  055-3018 с сеткой</t>
  </si>
  <si>
    <t>Спортивный элемент. Ворота футбольные       055-3030  с сеткой</t>
  </si>
  <si>
    <t>Домик беседка "Конструктор" 011-3011</t>
  </si>
  <si>
    <t>Домик беседка "Конструктор" 011-3010</t>
  </si>
  <si>
    <t>1,70*1,30*1,70</t>
  </si>
  <si>
    <t>Домик беседка "Карета"                   011-3001</t>
  </si>
  <si>
    <t>Домик беседка "Избушка"              055-12/4</t>
  </si>
  <si>
    <t>Качели "Счастливый ребенок"  Гнездо 020-2/1-4</t>
  </si>
  <si>
    <t>Скамейки, велопарковки</t>
  </si>
  <si>
    <t>Урны, стенды, ограждение</t>
  </si>
  <si>
    <t>Песочницы</t>
  </si>
  <si>
    <t>Игровые комплексы "Счастливый ребенок"</t>
  </si>
  <si>
    <t>Игровые комплексы "Идея"</t>
  </si>
  <si>
    <t>Игровые комплексы для маломобильных групп населения</t>
  </si>
  <si>
    <t>Игровые комплексы "Конструктор"</t>
  </si>
  <si>
    <t>Игровые комплексы,тематические.</t>
  </si>
  <si>
    <t>Спортивные комплексы, элементы.</t>
  </si>
  <si>
    <t>Качалка на пружине "Птичка " 019-3037</t>
  </si>
  <si>
    <t>Качалка на пружине "Рыбка" 019-3032</t>
  </si>
  <si>
    <t>Качалка на пружине   "Бабочка" 019-3005</t>
  </si>
  <si>
    <t>Качалка на пружине "Краб" 019-3033</t>
  </si>
  <si>
    <t>Качалка на пружине "Черепаха" 019-3003</t>
  </si>
  <si>
    <t xml:space="preserve">Качалка на пружине "Машинка" 019-3009 </t>
  </si>
  <si>
    <t>Качалка на пружине "Улитка" 019-3011</t>
  </si>
  <si>
    <t>Качалка на пружине "Овечка" 019-3038</t>
  </si>
  <si>
    <t>Качалка на пружине Велосипед" 019-3002</t>
  </si>
  <si>
    <t>Скамейка          050-3047</t>
  </si>
  <si>
    <t>Скамейка         050-3043</t>
  </si>
  <si>
    <t>Спортивный элемент "Мишень" 055-3044</t>
  </si>
  <si>
    <t>Урна для мусора 058-4</t>
  </si>
  <si>
    <t>2,30*2,90*0,50</t>
  </si>
  <si>
    <t>Качели-балансир "Счастливый ребенок" 020-30/1</t>
  </si>
  <si>
    <t>Качели-балансир двойные 020-30/2</t>
  </si>
  <si>
    <t>2,55*1,90*0,80</t>
  </si>
  <si>
    <t>6,70*3,50*2,40</t>
  </si>
  <si>
    <t>Детская горка "Комби" 008-23</t>
  </si>
  <si>
    <t>ИК  "Паровозик" с горкой и рукоходом 008-3013</t>
  </si>
  <si>
    <t xml:space="preserve">Игровой комплекс "Машинка" с рукоходом 008-528. </t>
  </si>
  <si>
    <t>Спортивный комплекс. Мостик детский 055-13/1-3</t>
  </si>
  <si>
    <t>1,90*1,90*1,55</t>
  </si>
  <si>
    <t>3,00*1,00*3,00</t>
  </si>
  <si>
    <t>Ворота для минифутбола с баскетбольным щитом 055-90</t>
  </si>
  <si>
    <t>Домик беседка "Конструктор"  011-01/2</t>
  </si>
  <si>
    <t>Песочница с навесом 039-3000</t>
  </si>
  <si>
    <t>Домик беседка "Конструктор" 011-3012</t>
  </si>
  <si>
    <t>5,90*4,15*2,50</t>
  </si>
  <si>
    <t>6,00*6,00*3,60</t>
  </si>
  <si>
    <t>Канатный комплекс 055-147</t>
  </si>
  <si>
    <t>ОД-002 Ограждение для детской площадки</t>
  </si>
  <si>
    <t>1,70*0,20*0,30</t>
  </si>
  <si>
    <t>2,90*1,50*0,32</t>
  </si>
  <si>
    <t>1,22*0,20*1,50</t>
  </si>
  <si>
    <t>1,50*0,20*1,22</t>
  </si>
  <si>
    <t>Песочница  "Бабочка" 039-2</t>
  </si>
  <si>
    <t>Песочный дворик "Конструктор" с горкой  041-50</t>
  </si>
  <si>
    <t>Песочный дворик "Конструктор" 039-3011</t>
  </si>
  <si>
    <t>Песочный дворик "Счастливый ребенок" с горкой 039-3034</t>
  </si>
  <si>
    <t>Песочный дворик "Избушка" 039-3012</t>
  </si>
  <si>
    <t xml:space="preserve">Игровой комплекс "Паровозик" с горкой и трапом 032-324  </t>
  </si>
  <si>
    <t>Игровой комплекс "Трактор" с горкой  008-541</t>
  </si>
  <si>
    <t>Детская беседка "Шахматы"  055-12/2</t>
  </si>
  <si>
    <t>Столик с декоративным элементом 054-2</t>
  </si>
  <si>
    <t>Детская  скамейка "Черепаха" 050-167</t>
  </si>
  <si>
    <t>Игровой  комплекс "Конструктор"  029-803.</t>
  </si>
  <si>
    <t>10,30*8,10*4,60</t>
  </si>
  <si>
    <t>Скамейка с подлокотниками  050-165</t>
  </si>
  <si>
    <t>Стол 050-184</t>
  </si>
  <si>
    <t>1800*1000*850</t>
  </si>
  <si>
    <t>Урна для собачьих площадок</t>
  </si>
  <si>
    <t>Барьер 1500</t>
  </si>
  <si>
    <t>Скамейка 050-3048</t>
  </si>
  <si>
    <t>4,80*3,80*2,60</t>
  </si>
  <si>
    <t>Спортивный комплекс 055-3005</t>
  </si>
  <si>
    <t>Игровой  комплекс "Конструктор" 032-806.</t>
  </si>
  <si>
    <t>6,75*4,80*4,00</t>
  </si>
  <si>
    <t>Игровой комплекс "Конструктор"029-801.</t>
  </si>
  <si>
    <t>5,70*5,05*4,00</t>
  </si>
  <si>
    <t>3,80*3,07*5,00</t>
  </si>
  <si>
    <t xml:space="preserve">Игровой комплекс "Замок"029-804. </t>
  </si>
  <si>
    <t>Игровой  комплекс "Конструктор" 029-805.</t>
  </si>
  <si>
    <t>6,15*5,80*4,60</t>
  </si>
  <si>
    <t>10,70*8,00*4,75</t>
  </si>
  <si>
    <t>Игровой комплекс "Замок" 008-902.</t>
  </si>
  <si>
    <t>6,70*6,30*6,30</t>
  </si>
  <si>
    <t>2,60*2,40*1,15</t>
  </si>
  <si>
    <t>2,30*1,05*1,50</t>
  </si>
  <si>
    <t>2,65*1,50*1,95</t>
  </si>
  <si>
    <t>Домик беседка "Магазин" 049-29</t>
  </si>
  <si>
    <t>Стол со скамьями 050-55/1</t>
  </si>
  <si>
    <t>1,50*1,30*0,8 0</t>
  </si>
  <si>
    <t>Бум-Бревно 055-70-3</t>
  </si>
  <si>
    <t>2,20*1,10*1,75</t>
  </si>
  <si>
    <t>Входная Арка</t>
  </si>
  <si>
    <t>1,80* 0,10* 2,20</t>
  </si>
  <si>
    <t>Урна для мусора 058-1</t>
  </si>
  <si>
    <t>Урна для мусора 058-2</t>
  </si>
  <si>
    <t>Урна шестигранная опрокидывающаяся на двух опорах 20л.</t>
  </si>
  <si>
    <t>9,50х8,00х2,00</t>
  </si>
  <si>
    <t>Паркур 055-3006</t>
  </si>
  <si>
    <t>Канатный комплекс 055-3007</t>
  </si>
  <si>
    <t>Канатный комплекс 055-3008</t>
  </si>
  <si>
    <t>8,00*3,00*2,81</t>
  </si>
  <si>
    <t>3,00*3,60*2,86</t>
  </si>
  <si>
    <t>Канатный комплекс 055-3009</t>
  </si>
  <si>
    <t>3,00*3,30*0,70</t>
  </si>
  <si>
    <t>14,30*11,40*5,00</t>
  </si>
  <si>
    <t>11,00*10,20*3,25</t>
  </si>
  <si>
    <t>Игровой  комплекс "Конструктор" 008-906</t>
  </si>
  <si>
    <t>2000х670х950мм</t>
  </si>
  <si>
    <t>2000*500*100</t>
  </si>
  <si>
    <t>Игровой комплекс  "Корабль" 008-32</t>
  </si>
  <si>
    <t>9,55*8,00*5,10</t>
  </si>
  <si>
    <t>Игровой комплекс "Город чудес" 008-905</t>
  </si>
  <si>
    <t>Теневые Навесы</t>
  </si>
  <si>
    <t>Спортивный комплекс 055-69/4-3</t>
  </si>
  <si>
    <t xml:space="preserve">Игровой элемент "Самолет"008-3001 </t>
  </si>
  <si>
    <t>Балансирующий мост 055-3010</t>
  </si>
  <si>
    <t>Бум змейка 055-3011</t>
  </si>
  <si>
    <t>Мост на цепях 055-3013</t>
  </si>
  <si>
    <t>Гусеница 055-3012</t>
  </si>
  <si>
    <t>2,30*0,80*1,10</t>
  </si>
  <si>
    <t>3,40*2,70*0,25</t>
  </si>
  <si>
    <t>2,40*0,80*1,10</t>
  </si>
  <si>
    <t>2,00*1,80*1,10</t>
  </si>
  <si>
    <t>ОД-003 Ограждение для детской площадки</t>
  </si>
  <si>
    <t>1,60 x 0,80*1,00</t>
  </si>
  <si>
    <t>600х360х310</t>
  </si>
  <si>
    <t>30л. 310х360х600мм</t>
  </si>
  <si>
    <t>2000*600*850</t>
  </si>
  <si>
    <t>9,70*7,20*3,30</t>
  </si>
  <si>
    <t>Игровой  комплекс "Конструктор"  008-904.</t>
  </si>
  <si>
    <t>Детская беседка "Конструктор" 011-3000</t>
  </si>
  <si>
    <t>2,50*2,80*3,20</t>
  </si>
  <si>
    <t>100х9100х1000</t>
  </si>
  <si>
    <t>Вышка</t>
  </si>
  <si>
    <t>1100х5020х2580</t>
  </si>
  <si>
    <t>1,20*0,90*2,50</t>
  </si>
  <si>
    <t>1,20*0,90*2,20</t>
  </si>
  <si>
    <t>2,25*0,90*2,50</t>
  </si>
  <si>
    <t>Скамейка 050-3005</t>
  </si>
  <si>
    <t>Скамейка 050-28</t>
  </si>
  <si>
    <t>Скамейка 050-3049</t>
  </si>
  <si>
    <t>1800*450*450</t>
  </si>
  <si>
    <t>300х300х750 мм, 25 л.</t>
  </si>
  <si>
    <t>Урна для мусора 058-5</t>
  </si>
  <si>
    <t>360х360х550мм (30л.)</t>
  </si>
  <si>
    <t>1,10*0,13*1,35</t>
  </si>
  <si>
    <t>Игровая форма "Счеты" 029-29</t>
  </si>
  <si>
    <t>Спортивный комплекс 055-3043</t>
  </si>
  <si>
    <t>Спортивный комплекс  055-3045</t>
  </si>
  <si>
    <t>3,55*0,90*2,00</t>
  </si>
  <si>
    <t>4,60*0,90*2,30</t>
  </si>
  <si>
    <t>Игровой комплекс "Вокзал" 008-2000</t>
  </si>
  <si>
    <t>9,00*8,70*5,40</t>
  </si>
  <si>
    <t>Спортивный комплекс 055-3020</t>
  </si>
  <si>
    <t>6,15*5,65*3,40</t>
  </si>
  <si>
    <t>3,85*4,20*2,10</t>
  </si>
  <si>
    <t>3,00*0,84*2,30</t>
  </si>
  <si>
    <t>Игровой комплекс "Ранчо" 008-551</t>
  </si>
  <si>
    <t>7,00*11,00*5,40</t>
  </si>
  <si>
    <t>Песочный дворик "Ранчо" 039-3049</t>
  </si>
  <si>
    <t>Песочный дворик "Вокзал" 039-3001</t>
  </si>
  <si>
    <t>Песочный дворик "Крепость" 039-3013</t>
  </si>
  <si>
    <t>2,40*0,70*1,20</t>
  </si>
  <si>
    <t>740*1010*830</t>
  </si>
  <si>
    <t>0,90*0,90*1,20</t>
  </si>
  <si>
    <t>Бум на пружине 019-3014</t>
  </si>
  <si>
    <t>Игровой  комплекс "Конструктор"  008-905/1.</t>
  </si>
  <si>
    <t>Спортивный комплекс 055-3021</t>
  </si>
  <si>
    <t>Спортивный комплекс 055-15/1</t>
  </si>
  <si>
    <t>Спортивный комплекс                    055-72-31</t>
  </si>
  <si>
    <t>Трибуна крытая 055-3053</t>
  </si>
  <si>
    <t>Атлетический павильон  с тренажерами 055-3052</t>
  </si>
  <si>
    <t>Качалка на пружине "Паровоз" 019-3012</t>
  </si>
  <si>
    <t>Качалка на пружине "Джип" 019-3013</t>
  </si>
  <si>
    <t>Игровой  комплекс "Конструктор" 029-805/1.</t>
  </si>
  <si>
    <t>7,90*5,80*4,60</t>
  </si>
  <si>
    <t>Детская горка  "Слоник" 008-38</t>
  </si>
  <si>
    <t>Баскетбольная стойка 055-3026</t>
  </si>
  <si>
    <t>Качалка на пружине "Вертолет" 019-3035</t>
  </si>
  <si>
    <t>Качалка на пружине "Кораблик" 019-3034</t>
  </si>
  <si>
    <t>1,20*0,69*1,00</t>
  </si>
  <si>
    <t>Стенка для рисования мелом 029-08</t>
  </si>
  <si>
    <t>1,00*0,30*1,50</t>
  </si>
  <si>
    <t>Качалка на пружине "Ладья" 019-3041</t>
  </si>
  <si>
    <t xml:space="preserve">Качалка на пружине  "Лошадка" 019-3010.1 </t>
  </si>
  <si>
    <t>Качалка на пружине   "Мотоцикл" 019-3004.1</t>
  </si>
  <si>
    <t>Качалка на пружине   "Мотоцикл" 019-3004.2</t>
  </si>
  <si>
    <t>Качалка на пружине  "Лошадка" 019-3010.2</t>
  </si>
  <si>
    <t>Качалка на пружине  "Трактор" 019-3031.1</t>
  </si>
  <si>
    <t>Качалка на пружине  "Трактор" 019-3031.2</t>
  </si>
  <si>
    <t>2,40*2,30*2,25</t>
  </si>
  <si>
    <t>Песочница 039-3014.1</t>
  </si>
  <si>
    <t>Детская скамейка "Овечка" 050-3003</t>
  </si>
  <si>
    <t xml:space="preserve">Детская скамейка "Панда" 050-3001  </t>
  </si>
  <si>
    <t>1,25*0,85*0,70</t>
  </si>
  <si>
    <t>1,25*0,64*0,71</t>
  </si>
  <si>
    <t>0,92*0,55*0,91</t>
  </si>
  <si>
    <t>0,90*0,55*0,95</t>
  </si>
  <si>
    <t>0,99*0,40*0,89</t>
  </si>
  <si>
    <t>1,00*0,40*0,89</t>
  </si>
  <si>
    <t>1,45*0,65*1,47</t>
  </si>
  <si>
    <t>1,20*0,70*1,50</t>
  </si>
  <si>
    <t>Игровой комплекс "Вертолет"с горкой 032-5/3</t>
  </si>
  <si>
    <t>4,20*1,20*1,80</t>
  </si>
  <si>
    <t>Игровой элемент "Автобус"            008-3000.1</t>
  </si>
  <si>
    <t>Игровой элемент "Автобус"            008-3000.2</t>
  </si>
  <si>
    <t>Песочница 039-3014.2</t>
  </si>
  <si>
    <t>Спортивный комплекс 055-178</t>
  </si>
  <si>
    <t>2,65*2,25*2,25</t>
  </si>
  <si>
    <t>Качалка балансир  на пружине 019-3000</t>
  </si>
  <si>
    <t>Качалка на пружине "Слон" 019-3039.1</t>
  </si>
  <si>
    <t>Качалка на пружине "Слон" 019-3039.2</t>
  </si>
  <si>
    <t>Столик с 3-мя стульями 050-3006.1</t>
  </si>
  <si>
    <t>Столик с 3-мя стульями 050-3006.2</t>
  </si>
  <si>
    <t>Качалка на пружине  "Вертолет" 019-3006.2</t>
  </si>
  <si>
    <t>Качалка на пружине  "Вертолет" 019-3006.1</t>
  </si>
  <si>
    <t>Качалка на пружине "Птичка" 019-3015</t>
  </si>
  <si>
    <t>0,84*0,50*1,07</t>
  </si>
  <si>
    <t>3*0,09*0,23</t>
  </si>
  <si>
    <t xml:space="preserve">Игровой комплекс "Счастливый ребенок" 064-27  </t>
  </si>
  <si>
    <t>3,00*3,45*2,85</t>
  </si>
  <si>
    <t>1,50*1,50*1,50</t>
  </si>
  <si>
    <t>3,60*2,00*2,20</t>
  </si>
  <si>
    <t xml:space="preserve">Наименование, артикул </t>
  </si>
  <si>
    <t>Размер, м</t>
  </si>
  <si>
    <t xml:space="preserve">Цена  с НДС </t>
  </si>
  <si>
    <t xml:space="preserve">Цена с НДС с монт. </t>
  </si>
  <si>
    <t>Качели "Счастливый ребенок" двухсекц.  на цепях 020-2-4</t>
  </si>
  <si>
    <t>Общество с ограниченной ответственностью  «МАФЭКШН»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</si>
</sst>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[Red]#,##0.00"/>
    <numFmt numFmtId="165" formatCode="#,##0.0000;[Red]#,##0.0000"/>
  </numFmts>
  <fonts count="22">
    <font>
      <sz val="12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Cambria"/>
      <family val="1"/>
      <charset val="204"/>
    </font>
    <font>
      <b/>
      <u/>
      <sz val="16"/>
      <name val="Cambria"/>
      <family val="1"/>
      <charset val="204"/>
    </font>
    <font>
      <b/>
      <u/>
      <sz val="11"/>
      <name val="Cambria"/>
      <family val="1"/>
      <charset val="204"/>
    </font>
    <font>
      <b/>
      <sz val="11"/>
      <name val="Cambria"/>
      <family val="1"/>
      <charset val="204"/>
    </font>
    <font>
      <sz val="11"/>
      <color theme="1"/>
      <name val="Cambria"/>
      <family val="1"/>
      <charset val="204"/>
    </font>
    <font>
      <b/>
      <sz val="11"/>
      <color theme="1"/>
      <name val="Cambria"/>
      <family val="1"/>
      <charset val="204"/>
    </font>
    <font>
      <sz val="12"/>
      <name val="Cambria"/>
      <family val="1"/>
      <charset val="204"/>
    </font>
    <font>
      <sz val="11"/>
      <color indexed="8"/>
      <name val="Cambria"/>
      <family val="1"/>
      <charset val="204"/>
    </font>
    <font>
      <sz val="11"/>
      <color rgb="FF000000"/>
      <name val="Cambria"/>
      <family val="1"/>
      <charset val="204"/>
    </font>
    <font>
      <b/>
      <u/>
      <sz val="12"/>
      <name val="Cambria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2" fillId="0" borderId="0" applyFont="0" applyFill="0" applyBorder="0" applyAlignment="0" applyProtection="0"/>
    <xf numFmtId="0" fontId="2" fillId="0" borderId="0">
      <alignment vertical="center"/>
    </xf>
    <xf numFmtId="0" fontId="11" fillId="0" borderId="0"/>
  </cellStyleXfs>
  <cellXfs count="151">
    <xf numFmtId="0" fontId="0" fillId="0" borderId="0" xfId="0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6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4" fillId="0" borderId="1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 wrapText="1"/>
    </xf>
    <xf numFmtId="0" fontId="6" fillId="0" borderId="0" xfId="0" applyFont="1" applyFill="1">
      <alignment vertical="center"/>
    </xf>
    <xf numFmtId="0" fontId="0" fillId="0" borderId="0" xfId="0" applyFill="1">
      <alignment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wrapText="1"/>
    </xf>
    <xf numFmtId="164" fontId="4" fillId="3" borderId="1" xfId="0" applyNumberFormat="1" applyFont="1" applyFill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164" fontId="3" fillId="0" borderId="0" xfId="0" applyNumberFormat="1" applyFont="1" applyAlignment="1">
      <alignment horizontal="center" wrapText="1"/>
    </xf>
    <xf numFmtId="164" fontId="4" fillId="3" borderId="1" xfId="0" applyNumberFormat="1" applyFont="1" applyFill="1" applyBorder="1" applyAlignment="1">
      <alignment vertical="center" wrapText="1"/>
    </xf>
    <xf numFmtId="164" fontId="4" fillId="3" borderId="1" xfId="0" applyNumberFormat="1" applyFont="1" applyFill="1" applyBorder="1" applyAlignment="1">
      <alignment wrapText="1"/>
    </xf>
    <xf numFmtId="164" fontId="9" fillId="0" borderId="1" xfId="0" applyNumberFormat="1" applyFont="1" applyFill="1" applyBorder="1" applyAlignment="1">
      <alignment horizontal="center"/>
    </xf>
    <xf numFmtId="164" fontId="4" fillId="0" borderId="0" xfId="0" applyNumberFormat="1" applyFont="1" applyAlignment="1">
      <alignment horizontal="center" wrapText="1"/>
    </xf>
    <xf numFmtId="164" fontId="4" fillId="0" borderId="4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164" fontId="8" fillId="0" borderId="1" xfId="0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 wrapText="1"/>
    </xf>
    <xf numFmtId="164" fontId="3" fillId="3" borderId="1" xfId="0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vertical="center" wrapText="1"/>
    </xf>
    <xf numFmtId="164" fontId="4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Alignment="1">
      <alignment vertical="center" wrapText="1"/>
    </xf>
    <xf numFmtId="164" fontId="4" fillId="0" borderId="0" xfId="1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vertical="center" wrapText="1"/>
    </xf>
    <xf numFmtId="164" fontId="9" fillId="5" borderId="1" xfId="0" applyNumberFormat="1" applyFont="1" applyFill="1" applyBorder="1" applyAlignment="1">
      <alignment horizontal="center" vertical="center"/>
    </xf>
    <xf numFmtId="164" fontId="4" fillId="5" borderId="0" xfId="0" applyNumberFormat="1" applyFont="1" applyFill="1" applyAlignment="1">
      <alignment horizontal="center" vertical="center" wrapText="1"/>
    </xf>
    <xf numFmtId="165" fontId="4" fillId="0" borderId="0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vertical="center" wrapText="1"/>
    </xf>
    <xf numFmtId="164" fontId="4" fillId="5" borderId="7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6" fillId="0" borderId="0" xfId="0" applyFont="1" applyAlignment="1"/>
    <xf numFmtId="0" fontId="17" fillId="7" borderId="7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 wrapText="1"/>
    </xf>
    <xf numFmtId="3" fontId="15" fillId="7" borderId="8" xfId="0" applyNumberFormat="1" applyFont="1" applyFill="1" applyBorder="1" applyAlignment="1">
      <alignment horizontal="center" vertical="center" wrapText="1"/>
    </xf>
    <xf numFmtId="3" fontId="15" fillId="7" borderId="7" xfId="0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vertical="center" wrapText="1"/>
    </xf>
    <xf numFmtId="0" fontId="12" fillId="0" borderId="3" xfId="0" applyFont="1" applyFill="1" applyBorder="1" applyAlignment="1">
      <alignment horizontal="center" vertical="center" wrapText="1"/>
    </xf>
    <xf numFmtId="164" fontId="12" fillId="0" borderId="3" xfId="0" applyNumberFormat="1" applyFont="1" applyFill="1" applyBorder="1" applyAlignment="1">
      <alignment horizontal="center" wrapText="1"/>
    </xf>
    <xf numFmtId="0" fontId="12" fillId="0" borderId="0" xfId="0" applyFont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center" wrapText="1"/>
    </xf>
    <xf numFmtId="164" fontId="12" fillId="0" borderId="1" xfId="0" applyNumberFormat="1" applyFont="1" applyBorder="1" applyAlignment="1">
      <alignment horizontal="center" wrapText="1"/>
    </xf>
    <xf numFmtId="0" fontId="16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64" fontId="12" fillId="0" borderId="7" xfId="0" applyNumberFormat="1" applyFont="1" applyFill="1" applyBorder="1" applyAlignment="1">
      <alignment horizontal="center" wrapText="1"/>
    </xf>
    <xf numFmtId="0" fontId="16" fillId="0" borderId="7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164" fontId="12" fillId="0" borderId="4" xfId="0" applyNumberFormat="1" applyFont="1" applyFill="1" applyBorder="1" applyAlignment="1">
      <alignment horizontal="center" wrapText="1"/>
    </xf>
    <xf numFmtId="164" fontId="15" fillId="0" borderId="7" xfId="0" applyNumberFormat="1" applyFont="1" applyFill="1" applyBorder="1" applyAlignment="1">
      <alignment horizontal="center" wrapText="1"/>
    </xf>
    <xf numFmtId="164" fontId="15" fillId="0" borderId="1" xfId="0" applyNumberFormat="1" applyFont="1" applyFill="1" applyBorder="1" applyAlignment="1">
      <alignment horizontal="center" wrapText="1"/>
    </xf>
    <xf numFmtId="0" fontId="18" fillId="0" borderId="0" xfId="0" applyFont="1">
      <alignment vertical="center"/>
    </xf>
    <xf numFmtId="0" fontId="16" fillId="0" borderId="7" xfId="0" applyFont="1" applyFill="1" applyBorder="1" applyAlignment="1">
      <alignment horizontal="center"/>
    </xf>
    <xf numFmtId="164" fontId="15" fillId="0" borderId="3" xfId="0" applyNumberFormat="1" applyFont="1" applyFill="1" applyBorder="1" applyAlignment="1">
      <alignment horizontal="center" wrapText="1"/>
    </xf>
    <xf numFmtId="0" fontId="18" fillId="0" borderId="0" xfId="0" applyFont="1" applyFill="1">
      <alignment vertical="center"/>
    </xf>
    <xf numFmtId="0" fontId="12" fillId="0" borderId="3" xfId="0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wrapText="1"/>
    </xf>
    <xf numFmtId="0" fontId="19" fillId="0" borderId="1" xfId="3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3" fontId="16" fillId="0" borderId="7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center"/>
    </xf>
    <xf numFmtId="164" fontId="16" fillId="0" borderId="4" xfId="0" applyNumberFormat="1" applyFont="1" applyFill="1" applyBorder="1" applyAlignment="1">
      <alignment horizontal="center"/>
    </xf>
    <xf numFmtId="164" fontId="16" fillId="0" borderId="7" xfId="0" applyNumberFormat="1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 wrapText="1"/>
    </xf>
    <xf numFmtId="164" fontId="12" fillId="0" borderId="7" xfId="0" applyNumberFormat="1" applyFont="1" applyBorder="1" applyAlignment="1">
      <alignment horizont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6" fillId="0" borderId="7" xfId="0" applyFont="1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/>
    <xf numFmtId="0" fontId="16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64" fontId="12" fillId="0" borderId="0" xfId="0" applyNumberFormat="1" applyFont="1" applyAlignment="1">
      <alignment horizontal="center" wrapText="1"/>
    </xf>
    <xf numFmtId="0" fontId="12" fillId="0" borderId="0" xfId="0" applyFont="1" applyFill="1" applyAlignment="1">
      <alignment vertical="center" wrapText="1"/>
    </xf>
    <xf numFmtId="3" fontId="18" fillId="6" borderId="6" xfId="1" applyNumberFormat="1" applyFont="1" applyFill="1" applyBorder="1" applyAlignment="1">
      <alignment horizontal="center" vertical="center" wrapText="1"/>
    </xf>
    <xf numFmtId="3" fontId="18" fillId="6" borderId="2" xfId="1" applyNumberFormat="1" applyFont="1" applyFill="1" applyBorder="1" applyAlignment="1">
      <alignment horizontal="center" vertical="center" wrapText="1"/>
    </xf>
    <xf numFmtId="3" fontId="18" fillId="0" borderId="3" xfId="1" applyNumberFormat="1" applyFont="1" applyFill="1" applyBorder="1" applyAlignment="1">
      <alignment horizontal="center" vertical="center" wrapText="1"/>
    </xf>
    <xf numFmtId="3" fontId="18" fillId="0" borderId="4" xfId="1" applyNumberFormat="1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vertical="center" wrapText="1"/>
    </xf>
    <xf numFmtId="164" fontId="12" fillId="6" borderId="2" xfId="0" applyNumberFormat="1" applyFont="1" applyFill="1" applyBorder="1" applyAlignment="1">
      <alignment vertical="center" wrapText="1"/>
    </xf>
    <xf numFmtId="3" fontId="18" fillId="0" borderId="0" xfId="0" applyNumberFormat="1" applyFont="1">
      <alignment vertical="center"/>
    </xf>
    <xf numFmtId="0" fontId="15" fillId="6" borderId="5" xfId="0" applyFont="1" applyFill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Процентный" xfId="1" builtinId="5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291" Type="http://schemas.openxmlformats.org/officeDocument/2006/relationships/image" Target="../media/image291.png"/><Relationship Id="rId44" Type="http://schemas.openxmlformats.org/officeDocument/2006/relationships/image" Target="../media/image44.png"/><Relationship Id="rId65" Type="http://schemas.openxmlformats.org/officeDocument/2006/relationships/image" Target="../media/image65.jpe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emf"/><Relationship Id="rId292" Type="http://schemas.openxmlformats.org/officeDocument/2006/relationships/image" Target="../media/image292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272" Type="http://schemas.openxmlformats.org/officeDocument/2006/relationships/image" Target="../media/image272.emf"/><Relationship Id="rId293" Type="http://schemas.openxmlformats.org/officeDocument/2006/relationships/image" Target="../media/image29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jpe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emf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jpe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emf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3.png"/><Relationship Id="rId299" Type="http://schemas.openxmlformats.org/officeDocument/2006/relationships/image" Target="../media/image595.jpeg"/><Relationship Id="rId21" Type="http://schemas.openxmlformats.org/officeDocument/2006/relationships/image" Target="../media/image318.jpeg"/><Relationship Id="rId63" Type="http://schemas.openxmlformats.org/officeDocument/2006/relationships/image" Target="../media/image360.jpeg"/><Relationship Id="rId159" Type="http://schemas.openxmlformats.org/officeDocument/2006/relationships/image" Target="../media/image455.jpeg"/><Relationship Id="rId324" Type="http://schemas.openxmlformats.org/officeDocument/2006/relationships/image" Target="../media/image620.jpeg"/><Relationship Id="rId366" Type="http://schemas.openxmlformats.org/officeDocument/2006/relationships/image" Target="../media/image662.jpeg"/><Relationship Id="rId170" Type="http://schemas.openxmlformats.org/officeDocument/2006/relationships/image" Target="../media/image466.jpeg"/><Relationship Id="rId226" Type="http://schemas.openxmlformats.org/officeDocument/2006/relationships/image" Target="../media/image522.jpeg"/><Relationship Id="rId268" Type="http://schemas.openxmlformats.org/officeDocument/2006/relationships/image" Target="../media/image564.png"/><Relationship Id="rId32" Type="http://schemas.openxmlformats.org/officeDocument/2006/relationships/image" Target="../media/image329.jpeg"/><Relationship Id="rId74" Type="http://schemas.openxmlformats.org/officeDocument/2006/relationships/image" Target="../media/image371.jpeg"/><Relationship Id="rId128" Type="http://schemas.openxmlformats.org/officeDocument/2006/relationships/image" Target="../media/image424.png"/><Relationship Id="rId335" Type="http://schemas.openxmlformats.org/officeDocument/2006/relationships/image" Target="../media/image631.jpeg"/><Relationship Id="rId377" Type="http://schemas.openxmlformats.org/officeDocument/2006/relationships/image" Target="../media/image673.png"/><Relationship Id="rId5" Type="http://schemas.openxmlformats.org/officeDocument/2006/relationships/image" Target="../media/image302.jpeg"/><Relationship Id="rId181" Type="http://schemas.openxmlformats.org/officeDocument/2006/relationships/image" Target="../media/image477.jpeg"/><Relationship Id="rId237" Type="http://schemas.openxmlformats.org/officeDocument/2006/relationships/image" Target="../media/image533.jpeg"/><Relationship Id="rId279" Type="http://schemas.openxmlformats.org/officeDocument/2006/relationships/image" Target="../media/image575.jpeg"/><Relationship Id="rId43" Type="http://schemas.openxmlformats.org/officeDocument/2006/relationships/image" Target="../media/image340.jpeg"/><Relationship Id="rId139" Type="http://schemas.openxmlformats.org/officeDocument/2006/relationships/image" Target="../media/image435.png"/><Relationship Id="rId290" Type="http://schemas.openxmlformats.org/officeDocument/2006/relationships/image" Target="../media/image586.jpeg"/><Relationship Id="rId304" Type="http://schemas.openxmlformats.org/officeDocument/2006/relationships/image" Target="../media/image600.jpeg"/><Relationship Id="rId346" Type="http://schemas.openxmlformats.org/officeDocument/2006/relationships/image" Target="../media/image642.jpeg"/><Relationship Id="rId388" Type="http://schemas.openxmlformats.org/officeDocument/2006/relationships/image" Target="../media/image684.jpeg"/><Relationship Id="rId85" Type="http://schemas.openxmlformats.org/officeDocument/2006/relationships/image" Target="../media/image382.jpeg"/><Relationship Id="rId150" Type="http://schemas.openxmlformats.org/officeDocument/2006/relationships/image" Target="../media/image446.jpeg"/><Relationship Id="rId192" Type="http://schemas.openxmlformats.org/officeDocument/2006/relationships/image" Target="../media/image488.jpeg"/><Relationship Id="rId206" Type="http://schemas.openxmlformats.org/officeDocument/2006/relationships/image" Target="../media/image502.jpeg"/><Relationship Id="rId248" Type="http://schemas.openxmlformats.org/officeDocument/2006/relationships/image" Target="../media/image544.png"/><Relationship Id="rId12" Type="http://schemas.openxmlformats.org/officeDocument/2006/relationships/image" Target="../media/image309.png"/><Relationship Id="rId108" Type="http://schemas.openxmlformats.org/officeDocument/2006/relationships/image" Target="../media/image404.jpeg"/><Relationship Id="rId315" Type="http://schemas.openxmlformats.org/officeDocument/2006/relationships/image" Target="../media/image611.jpeg"/><Relationship Id="rId357" Type="http://schemas.openxmlformats.org/officeDocument/2006/relationships/image" Target="../media/image653.jpeg"/><Relationship Id="rId54" Type="http://schemas.openxmlformats.org/officeDocument/2006/relationships/image" Target="../media/image351.jpeg"/><Relationship Id="rId96" Type="http://schemas.openxmlformats.org/officeDocument/2006/relationships/image" Target="../media/image392.png"/><Relationship Id="rId161" Type="http://schemas.openxmlformats.org/officeDocument/2006/relationships/image" Target="../media/image457.jpeg"/><Relationship Id="rId217" Type="http://schemas.openxmlformats.org/officeDocument/2006/relationships/image" Target="../media/image513.jpeg"/><Relationship Id="rId259" Type="http://schemas.openxmlformats.org/officeDocument/2006/relationships/image" Target="../media/image555.png"/><Relationship Id="rId23" Type="http://schemas.openxmlformats.org/officeDocument/2006/relationships/image" Target="../media/image320.jpeg"/><Relationship Id="rId119" Type="http://schemas.openxmlformats.org/officeDocument/2006/relationships/image" Target="../media/image415.png"/><Relationship Id="rId270" Type="http://schemas.openxmlformats.org/officeDocument/2006/relationships/image" Target="../media/image566.jpeg"/><Relationship Id="rId326" Type="http://schemas.openxmlformats.org/officeDocument/2006/relationships/image" Target="../media/image622.jpeg"/><Relationship Id="rId65" Type="http://schemas.openxmlformats.org/officeDocument/2006/relationships/image" Target="../media/image362.jpeg"/><Relationship Id="rId130" Type="http://schemas.openxmlformats.org/officeDocument/2006/relationships/image" Target="../media/image426.jpeg"/><Relationship Id="rId368" Type="http://schemas.openxmlformats.org/officeDocument/2006/relationships/image" Target="../media/image664.jpeg"/><Relationship Id="rId172" Type="http://schemas.openxmlformats.org/officeDocument/2006/relationships/image" Target="../media/image468.jpeg"/><Relationship Id="rId228" Type="http://schemas.openxmlformats.org/officeDocument/2006/relationships/image" Target="../media/image524.jpeg"/><Relationship Id="rId281" Type="http://schemas.openxmlformats.org/officeDocument/2006/relationships/image" Target="../media/image577.jpeg"/><Relationship Id="rId337" Type="http://schemas.openxmlformats.org/officeDocument/2006/relationships/image" Target="../media/image633.jpeg"/><Relationship Id="rId34" Type="http://schemas.openxmlformats.org/officeDocument/2006/relationships/image" Target="../media/image331.jpeg"/><Relationship Id="rId76" Type="http://schemas.openxmlformats.org/officeDocument/2006/relationships/image" Target="../media/image373.emf"/><Relationship Id="rId141" Type="http://schemas.openxmlformats.org/officeDocument/2006/relationships/image" Target="../media/image437.jpeg"/><Relationship Id="rId379" Type="http://schemas.openxmlformats.org/officeDocument/2006/relationships/image" Target="../media/image675.png"/><Relationship Id="rId7" Type="http://schemas.openxmlformats.org/officeDocument/2006/relationships/image" Target="../media/image304.jpeg"/><Relationship Id="rId183" Type="http://schemas.openxmlformats.org/officeDocument/2006/relationships/image" Target="../media/image479.jpeg"/><Relationship Id="rId239" Type="http://schemas.openxmlformats.org/officeDocument/2006/relationships/image" Target="../media/image535.png"/><Relationship Id="rId390" Type="http://schemas.openxmlformats.org/officeDocument/2006/relationships/image" Target="../media/image686.png"/><Relationship Id="rId250" Type="http://schemas.openxmlformats.org/officeDocument/2006/relationships/image" Target="../media/image546.png"/><Relationship Id="rId292" Type="http://schemas.openxmlformats.org/officeDocument/2006/relationships/image" Target="../media/image588.jpeg"/><Relationship Id="rId306" Type="http://schemas.openxmlformats.org/officeDocument/2006/relationships/image" Target="../media/image602.jpeg"/><Relationship Id="rId45" Type="http://schemas.openxmlformats.org/officeDocument/2006/relationships/image" Target="../media/image342.jpeg"/><Relationship Id="rId87" Type="http://schemas.openxmlformats.org/officeDocument/2006/relationships/image" Target="../media/image8.jpeg"/><Relationship Id="rId110" Type="http://schemas.openxmlformats.org/officeDocument/2006/relationships/image" Target="../media/image406.jpeg"/><Relationship Id="rId348" Type="http://schemas.openxmlformats.org/officeDocument/2006/relationships/image" Target="../media/image644.png"/><Relationship Id="rId152" Type="http://schemas.openxmlformats.org/officeDocument/2006/relationships/image" Target="../media/image448.jpeg"/><Relationship Id="rId194" Type="http://schemas.openxmlformats.org/officeDocument/2006/relationships/image" Target="../media/image490.png"/><Relationship Id="rId208" Type="http://schemas.openxmlformats.org/officeDocument/2006/relationships/image" Target="../media/image504.jpeg"/><Relationship Id="rId261" Type="http://schemas.openxmlformats.org/officeDocument/2006/relationships/image" Target="../media/image557.jpeg"/><Relationship Id="rId14" Type="http://schemas.openxmlformats.org/officeDocument/2006/relationships/image" Target="../media/image311.png"/><Relationship Id="rId56" Type="http://schemas.openxmlformats.org/officeDocument/2006/relationships/image" Target="../media/image353.jpeg"/><Relationship Id="rId317" Type="http://schemas.openxmlformats.org/officeDocument/2006/relationships/image" Target="../media/image613.jpeg"/><Relationship Id="rId359" Type="http://schemas.openxmlformats.org/officeDocument/2006/relationships/image" Target="../media/image655.png"/><Relationship Id="rId98" Type="http://schemas.openxmlformats.org/officeDocument/2006/relationships/image" Target="../media/image394.png"/><Relationship Id="rId121" Type="http://schemas.openxmlformats.org/officeDocument/2006/relationships/image" Target="../media/image417.jpeg"/><Relationship Id="rId163" Type="http://schemas.openxmlformats.org/officeDocument/2006/relationships/image" Target="../media/image459.jpeg"/><Relationship Id="rId219" Type="http://schemas.openxmlformats.org/officeDocument/2006/relationships/image" Target="../media/image515.jpeg"/><Relationship Id="rId370" Type="http://schemas.openxmlformats.org/officeDocument/2006/relationships/image" Target="../media/image666.png"/><Relationship Id="rId230" Type="http://schemas.openxmlformats.org/officeDocument/2006/relationships/image" Target="../media/image526.jpeg"/><Relationship Id="rId25" Type="http://schemas.openxmlformats.org/officeDocument/2006/relationships/image" Target="../media/image322.jpeg"/><Relationship Id="rId67" Type="http://schemas.openxmlformats.org/officeDocument/2006/relationships/image" Target="../media/image364.jpeg"/><Relationship Id="rId272" Type="http://schemas.openxmlformats.org/officeDocument/2006/relationships/image" Target="../media/image568.jpeg"/><Relationship Id="rId328" Type="http://schemas.openxmlformats.org/officeDocument/2006/relationships/image" Target="../media/image624.jpeg"/><Relationship Id="rId132" Type="http://schemas.openxmlformats.org/officeDocument/2006/relationships/image" Target="../media/image428.png"/><Relationship Id="rId174" Type="http://schemas.openxmlformats.org/officeDocument/2006/relationships/image" Target="../media/image470.jpeg"/><Relationship Id="rId381" Type="http://schemas.openxmlformats.org/officeDocument/2006/relationships/image" Target="../media/image677.png"/><Relationship Id="rId241" Type="http://schemas.openxmlformats.org/officeDocument/2006/relationships/image" Target="../media/image537.jpeg"/><Relationship Id="rId36" Type="http://schemas.openxmlformats.org/officeDocument/2006/relationships/image" Target="../media/image333.jpeg"/><Relationship Id="rId283" Type="http://schemas.openxmlformats.org/officeDocument/2006/relationships/image" Target="../media/image579.jpeg"/><Relationship Id="rId339" Type="http://schemas.openxmlformats.org/officeDocument/2006/relationships/image" Target="../media/image635.jpeg"/><Relationship Id="rId78" Type="http://schemas.openxmlformats.org/officeDocument/2006/relationships/image" Target="../media/image375.emf"/><Relationship Id="rId101" Type="http://schemas.openxmlformats.org/officeDocument/2006/relationships/image" Target="../media/image397.png"/><Relationship Id="rId143" Type="http://schemas.openxmlformats.org/officeDocument/2006/relationships/image" Target="../media/image439.jpeg"/><Relationship Id="rId185" Type="http://schemas.openxmlformats.org/officeDocument/2006/relationships/image" Target="../media/image481.jpeg"/><Relationship Id="rId350" Type="http://schemas.openxmlformats.org/officeDocument/2006/relationships/image" Target="../media/image646.png"/><Relationship Id="rId9" Type="http://schemas.openxmlformats.org/officeDocument/2006/relationships/image" Target="../media/image306.jpeg"/><Relationship Id="rId210" Type="http://schemas.openxmlformats.org/officeDocument/2006/relationships/image" Target="../media/image506.jpeg"/><Relationship Id="rId392" Type="http://schemas.openxmlformats.org/officeDocument/2006/relationships/image" Target="../media/image688.png"/><Relationship Id="rId252" Type="http://schemas.openxmlformats.org/officeDocument/2006/relationships/image" Target="../media/image548.png"/><Relationship Id="rId294" Type="http://schemas.openxmlformats.org/officeDocument/2006/relationships/image" Target="../media/image590.png"/><Relationship Id="rId308" Type="http://schemas.openxmlformats.org/officeDocument/2006/relationships/image" Target="../media/image604.jpeg"/><Relationship Id="rId47" Type="http://schemas.openxmlformats.org/officeDocument/2006/relationships/image" Target="../media/image344.jpeg"/><Relationship Id="rId89" Type="http://schemas.openxmlformats.org/officeDocument/2006/relationships/image" Target="../media/image385.jpeg"/><Relationship Id="rId112" Type="http://schemas.openxmlformats.org/officeDocument/2006/relationships/image" Target="../media/image408.png"/><Relationship Id="rId154" Type="http://schemas.openxmlformats.org/officeDocument/2006/relationships/image" Target="../media/image450.jpeg"/><Relationship Id="rId361" Type="http://schemas.openxmlformats.org/officeDocument/2006/relationships/image" Target="../media/image657.jpeg"/><Relationship Id="rId196" Type="http://schemas.openxmlformats.org/officeDocument/2006/relationships/image" Target="../media/image492.png"/><Relationship Id="rId200" Type="http://schemas.openxmlformats.org/officeDocument/2006/relationships/image" Target="../media/image496.jpeg"/><Relationship Id="rId382" Type="http://schemas.openxmlformats.org/officeDocument/2006/relationships/image" Target="../media/image678.png"/><Relationship Id="rId16" Type="http://schemas.openxmlformats.org/officeDocument/2006/relationships/image" Target="../media/image313.png"/><Relationship Id="rId221" Type="http://schemas.openxmlformats.org/officeDocument/2006/relationships/image" Target="../media/image517.png"/><Relationship Id="rId242" Type="http://schemas.openxmlformats.org/officeDocument/2006/relationships/image" Target="../media/image538.png"/><Relationship Id="rId263" Type="http://schemas.openxmlformats.org/officeDocument/2006/relationships/image" Target="../media/image559.jpeg"/><Relationship Id="rId284" Type="http://schemas.openxmlformats.org/officeDocument/2006/relationships/image" Target="../media/image580.jpeg"/><Relationship Id="rId319" Type="http://schemas.openxmlformats.org/officeDocument/2006/relationships/image" Target="../media/image615.jpeg"/><Relationship Id="rId37" Type="http://schemas.openxmlformats.org/officeDocument/2006/relationships/image" Target="../media/image334.jpeg"/><Relationship Id="rId58" Type="http://schemas.openxmlformats.org/officeDocument/2006/relationships/image" Target="../media/image355.jpeg"/><Relationship Id="rId79" Type="http://schemas.openxmlformats.org/officeDocument/2006/relationships/image" Target="../media/image376.jpeg"/><Relationship Id="rId102" Type="http://schemas.openxmlformats.org/officeDocument/2006/relationships/image" Target="../media/image398.jpeg"/><Relationship Id="rId123" Type="http://schemas.openxmlformats.org/officeDocument/2006/relationships/image" Target="../media/image419.png"/><Relationship Id="rId144" Type="http://schemas.openxmlformats.org/officeDocument/2006/relationships/image" Target="../media/image440.jpeg"/><Relationship Id="rId330" Type="http://schemas.openxmlformats.org/officeDocument/2006/relationships/image" Target="../media/image626.jpeg"/><Relationship Id="rId90" Type="http://schemas.openxmlformats.org/officeDocument/2006/relationships/image" Target="../media/image386.jpeg"/><Relationship Id="rId165" Type="http://schemas.openxmlformats.org/officeDocument/2006/relationships/image" Target="../media/image461.png"/><Relationship Id="rId186" Type="http://schemas.openxmlformats.org/officeDocument/2006/relationships/image" Target="../media/image482.jpeg"/><Relationship Id="rId351" Type="http://schemas.openxmlformats.org/officeDocument/2006/relationships/image" Target="../media/image647.png"/><Relationship Id="rId372" Type="http://schemas.openxmlformats.org/officeDocument/2006/relationships/image" Target="../media/image668.png"/><Relationship Id="rId211" Type="http://schemas.openxmlformats.org/officeDocument/2006/relationships/image" Target="../media/image507.jpeg"/><Relationship Id="rId232" Type="http://schemas.openxmlformats.org/officeDocument/2006/relationships/image" Target="../media/image528.png"/><Relationship Id="rId253" Type="http://schemas.openxmlformats.org/officeDocument/2006/relationships/image" Target="../media/image549.png"/><Relationship Id="rId274" Type="http://schemas.openxmlformats.org/officeDocument/2006/relationships/image" Target="../media/image570.jpeg"/><Relationship Id="rId295" Type="http://schemas.openxmlformats.org/officeDocument/2006/relationships/image" Target="../media/image591.png"/><Relationship Id="rId309" Type="http://schemas.openxmlformats.org/officeDocument/2006/relationships/image" Target="../media/image605.jpeg"/><Relationship Id="rId27" Type="http://schemas.openxmlformats.org/officeDocument/2006/relationships/image" Target="../media/image324.jpeg"/><Relationship Id="rId48" Type="http://schemas.openxmlformats.org/officeDocument/2006/relationships/image" Target="../media/image345.jpeg"/><Relationship Id="rId69" Type="http://schemas.openxmlformats.org/officeDocument/2006/relationships/image" Target="../media/image366.jpeg"/><Relationship Id="rId113" Type="http://schemas.openxmlformats.org/officeDocument/2006/relationships/image" Target="../media/image409.png"/><Relationship Id="rId134" Type="http://schemas.openxmlformats.org/officeDocument/2006/relationships/image" Target="../media/image430.png"/><Relationship Id="rId320" Type="http://schemas.openxmlformats.org/officeDocument/2006/relationships/image" Target="../media/image616.jpeg"/><Relationship Id="rId80" Type="http://schemas.openxmlformats.org/officeDocument/2006/relationships/image" Target="../media/image377.jpeg"/><Relationship Id="rId155" Type="http://schemas.openxmlformats.org/officeDocument/2006/relationships/image" Target="../media/image451.jpeg"/><Relationship Id="rId176" Type="http://schemas.openxmlformats.org/officeDocument/2006/relationships/image" Target="../media/image472.jpeg"/><Relationship Id="rId197" Type="http://schemas.openxmlformats.org/officeDocument/2006/relationships/image" Target="../media/image493.jpeg"/><Relationship Id="rId341" Type="http://schemas.openxmlformats.org/officeDocument/2006/relationships/image" Target="../media/image637.png"/><Relationship Id="rId362" Type="http://schemas.openxmlformats.org/officeDocument/2006/relationships/image" Target="../media/image658.jpeg"/><Relationship Id="rId383" Type="http://schemas.openxmlformats.org/officeDocument/2006/relationships/image" Target="../media/image679.jpeg"/><Relationship Id="rId201" Type="http://schemas.openxmlformats.org/officeDocument/2006/relationships/image" Target="../media/image497.png"/><Relationship Id="rId222" Type="http://schemas.openxmlformats.org/officeDocument/2006/relationships/image" Target="../media/image518.png"/><Relationship Id="rId243" Type="http://schemas.openxmlformats.org/officeDocument/2006/relationships/image" Target="../media/image539.jpeg"/><Relationship Id="rId264" Type="http://schemas.openxmlformats.org/officeDocument/2006/relationships/image" Target="../media/image560.jpeg"/><Relationship Id="rId285" Type="http://schemas.openxmlformats.org/officeDocument/2006/relationships/image" Target="../media/image581.png"/><Relationship Id="rId17" Type="http://schemas.openxmlformats.org/officeDocument/2006/relationships/image" Target="../media/image314.png"/><Relationship Id="rId38" Type="http://schemas.openxmlformats.org/officeDocument/2006/relationships/image" Target="../media/image335.jpeg"/><Relationship Id="rId59" Type="http://schemas.openxmlformats.org/officeDocument/2006/relationships/image" Target="../media/image356.jpeg"/><Relationship Id="rId103" Type="http://schemas.openxmlformats.org/officeDocument/2006/relationships/image" Target="../media/image399.jpeg"/><Relationship Id="rId124" Type="http://schemas.openxmlformats.org/officeDocument/2006/relationships/image" Target="../media/image420.jpeg"/><Relationship Id="rId310" Type="http://schemas.openxmlformats.org/officeDocument/2006/relationships/image" Target="../media/image606.jpeg"/><Relationship Id="rId70" Type="http://schemas.openxmlformats.org/officeDocument/2006/relationships/image" Target="../media/image367.jpeg"/><Relationship Id="rId91" Type="http://schemas.openxmlformats.org/officeDocument/2006/relationships/image" Target="../media/image387.jpeg"/><Relationship Id="rId145" Type="http://schemas.openxmlformats.org/officeDocument/2006/relationships/image" Target="../media/image441.jpeg"/><Relationship Id="rId166" Type="http://schemas.openxmlformats.org/officeDocument/2006/relationships/image" Target="../media/image462.jpeg"/><Relationship Id="rId187" Type="http://schemas.openxmlformats.org/officeDocument/2006/relationships/image" Target="../media/image483.png"/><Relationship Id="rId331" Type="http://schemas.openxmlformats.org/officeDocument/2006/relationships/image" Target="../media/image627.jpeg"/><Relationship Id="rId352" Type="http://schemas.openxmlformats.org/officeDocument/2006/relationships/image" Target="../media/image648.jpeg"/><Relationship Id="rId373" Type="http://schemas.openxmlformats.org/officeDocument/2006/relationships/image" Target="../media/image669.png"/><Relationship Id="rId1" Type="http://schemas.openxmlformats.org/officeDocument/2006/relationships/image" Target="../media/image298.jpeg"/><Relationship Id="rId212" Type="http://schemas.openxmlformats.org/officeDocument/2006/relationships/image" Target="../media/image508.jpeg"/><Relationship Id="rId233" Type="http://schemas.openxmlformats.org/officeDocument/2006/relationships/image" Target="../media/image529.png"/><Relationship Id="rId254" Type="http://schemas.openxmlformats.org/officeDocument/2006/relationships/image" Target="../media/image550.jpeg"/><Relationship Id="rId28" Type="http://schemas.openxmlformats.org/officeDocument/2006/relationships/image" Target="../media/image325.jpeg"/><Relationship Id="rId49" Type="http://schemas.openxmlformats.org/officeDocument/2006/relationships/image" Target="../media/image346.jpeg"/><Relationship Id="rId114" Type="http://schemas.openxmlformats.org/officeDocument/2006/relationships/image" Target="../media/image410.jpeg"/><Relationship Id="rId275" Type="http://schemas.openxmlformats.org/officeDocument/2006/relationships/image" Target="../media/image571.jpeg"/><Relationship Id="rId296" Type="http://schemas.openxmlformats.org/officeDocument/2006/relationships/image" Target="../media/image592.jpeg"/><Relationship Id="rId300" Type="http://schemas.openxmlformats.org/officeDocument/2006/relationships/image" Target="../media/image596.emf"/><Relationship Id="rId60" Type="http://schemas.openxmlformats.org/officeDocument/2006/relationships/image" Target="../media/image357.jpeg"/><Relationship Id="rId81" Type="http://schemas.openxmlformats.org/officeDocument/2006/relationships/image" Target="../media/image378.jpeg"/><Relationship Id="rId135" Type="http://schemas.openxmlformats.org/officeDocument/2006/relationships/image" Target="../media/image431.png"/><Relationship Id="rId156" Type="http://schemas.openxmlformats.org/officeDocument/2006/relationships/image" Target="../media/image452.jpeg"/><Relationship Id="rId177" Type="http://schemas.openxmlformats.org/officeDocument/2006/relationships/image" Target="../media/image473.jpeg"/><Relationship Id="rId198" Type="http://schemas.openxmlformats.org/officeDocument/2006/relationships/image" Target="../media/image494.jpeg"/><Relationship Id="rId321" Type="http://schemas.openxmlformats.org/officeDocument/2006/relationships/image" Target="../media/image617.jpeg"/><Relationship Id="rId342" Type="http://schemas.openxmlformats.org/officeDocument/2006/relationships/image" Target="../media/image638.jpeg"/><Relationship Id="rId363" Type="http://schemas.openxmlformats.org/officeDocument/2006/relationships/image" Target="../media/image659.jpeg"/><Relationship Id="rId384" Type="http://schemas.openxmlformats.org/officeDocument/2006/relationships/image" Target="../media/image680.jpeg"/><Relationship Id="rId202" Type="http://schemas.openxmlformats.org/officeDocument/2006/relationships/image" Target="../media/image498.jpeg"/><Relationship Id="rId223" Type="http://schemas.openxmlformats.org/officeDocument/2006/relationships/image" Target="../media/image519.jpeg"/><Relationship Id="rId244" Type="http://schemas.openxmlformats.org/officeDocument/2006/relationships/image" Target="../media/image540.jpeg"/><Relationship Id="rId18" Type="http://schemas.openxmlformats.org/officeDocument/2006/relationships/image" Target="../media/image315.jpeg"/><Relationship Id="rId39" Type="http://schemas.openxmlformats.org/officeDocument/2006/relationships/image" Target="../media/image336.jpeg"/><Relationship Id="rId265" Type="http://schemas.openxmlformats.org/officeDocument/2006/relationships/image" Target="../media/image561.jpeg"/><Relationship Id="rId286" Type="http://schemas.openxmlformats.org/officeDocument/2006/relationships/image" Target="../media/image582.png"/><Relationship Id="rId50" Type="http://schemas.openxmlformats.org/officeDocument/2006/relationships/image" Target="../media/image347.jpeg"/><Relationship Id="rId104" Type="http://schemas.openxmlformats.org/officeDocument/2006/relationships/image" Target="../media/image400.png"/><Relationship Id="rId125" Type="http://schemas.openxmlformats.org/officeDocument/2006/relationships/image" Target="../media/image421.jpeg"/><Relationship Id="rId146" Type="http://schemas.openxmlformats.org/officeDocument/2006/relationships/image" Target="../media/image442.jpeg"/><Relationship Id="rId167" Type="http://schemas.openxmlformats.org/officeDocument/2006/relationships/image" Target="../media/image463.png"/><Relationship Id="rId188" Type="http://schemas.openxmlformats.org/officeDocument/2006/relationships/image" Target="../media/image484.jpeg"/><Relationship Id="rId311" Type="http://schemas.openxmlformats.org/officeDocument/2006/relationships/image" Target="../media/image607.jpeg"/><Relationship Id="rId332" Type="http://schemas.openxmlformats.org/officeDocument/2006/relationships/image" Target="../media/image628.jpeg"/><Relationship Id="rId353" Type="http://schemas.openxmlformats.org/officeDocument/2006/relationships/image" Target="../media/image649.jpeg"/><Relationship Id="rId374" Type="http://schemas.openxmlformats.org/officeDocument/2006/relationships/image" Target="../media/image670.jpeg"/><Relationship Id="rId71" Type="http://schemas.openxmlformats.org/officeDocument/2006/relationships/image" Target="../media/image368.jpeg"/><Relationship Id="rId92" Type="http://schemas.openxmlformats.org/officeDocument/2006/relationships/image" Target="../media/image388.jpeg"/><Relationship Id="rId213" Type="http://schemas.openxmlformats.org/officeDocument/2006/relationships/image" Target="../media/image509.jpeg"/><Relationship Id="rId234" Type="http://schemas.openxmlformats.org/officeDocument/2006/relationships/image" Target="../media/image530.png"/><Relationship Id="rId2" Type="http://schemas.openxmlformats.org/officeDocument/2006/relationships/image" Target="../media/image299.jpeg"/><Relationship Id="rId29" Type="http://schemas.openxmlformats.org/officeDocument/2006/relationships/image" Target="../media/image326.jpeg"/><Relationship Id="rId255" Type="http://schemas.openxmlformats.org/officeDocument/2006/relationships/image" Target="../media/image551.jpeg"/><Relationship Id="rId276" Type="http://schemas.openxmlformats.org/officeDocument/2006/relationships/image" Target="../media/image572.jpeg"/><Relationship Id="rId297" Type="http://schemas.openxmlformats.org/officeDocument/2006/relationships/image" Target="../media/image593.png"/><Relationship Id="rId40" Type="http://schemas.openxmlformats.org/officeDocument/2006/relationships/image" Target="../media/image337.jpeg"/><Relationship Id="rId115" Type="http://schemas.openxmlformats.org/officeDocument/2006/relationships/image" Target="../media/image411.png"/><Relationship Id="rId136" Type="http://schemas.openxmlformats.org/officeDocument/2006/relationships/image" Target="../media/image432.jpeg"/><Relationship Id="rId157" Type="http://schemas.openxmlformats.org/officeDocument/2006/relationships/image" Target="../media/image453.jpeg"/><Relationship Id="rId178" Type="http://schemas.openxmlformats.org/officeDocument/2006/relationships/image" Target="../media/image474.jpeg"/><Relationship Id="rId301" Type="http://schemas.openxmlformats.org/officeDocument/2006/relationships/image" Target="../media/image597.png"/><Relationship Id="rId322" Type="http://schemas.openxmlformats.org/officeDocument/2006/relationships/image" Target="../media/image618.jpeg"/><Relationship Id="rId343" Type="http://schemas.openxmlformats.org/officeDocument/2006/relationships/image" Target="../media/image639.jpeg"/><Relationship Id="rId364" Type="http://schemas.openxmlformats.org/officeDocument/2006/relationships/image" Target="../media/image660.png"/><Relationship Id="rId61" Type="http://schemas.openxmlformats.org/officeDocument/2006/relationships/image" Target="../media/image358.jpeg"/><Relationship Id="rId82" Type="http://schemas.openxmlformats.org/officeDocument/2006/relationships/image" Target="../media/image379.jpeg"/><Relationship Id="rId199" Type="http://schemas.openxmlformats.org/officeDocument/2006/relationships/image" Target="../media/image495.jpeg"/><Relationship Id="rId203" Type="http://schemas.openxmlformats.org/officeDocument/2006/relationships/image" Target="../media/image499.jpeg"/><Relationship Id="rId385" Type="http://schemas.openxmlformats.org/officeDocument/2006/relationships/image" Target="../media/image681.png"/><Relationship Id="rId19" Type="http://schemas.openxmlformats.org/officeDocument/2006/relationships/image" Target="../media/image316.jpeg"/><Relationship Id="rId224" Type="http://schemas.openxmlformats.org/officeDocument/2006/relationships/image" Target="../media/image520.jpeg"/><Relationship Id="rId245" Type="http://schemas.openxmlformats.org/officeDocument/2006/relationships/image" Target="../media/image541.jpeg"/><Relationship Id="rId266" Type="http://schemas.openxmlformats.org/officeDocument/2006/relationships/image" Target="../media/image562.png"/><Relationship Id="rId287" Type="http://schemas.openxmlformats.org/officeDocument/2006/relationships/image" Target="../media/image583.jpeg"/><Relationship Id="rId30" Type="http://schemas.openxmlformats.org/officeDocument/2006/relationships/image" Target="../media/image327.jpeg"/><Relationship Id="rId105" Type="http://schemas.openxmlformats.org/officeDocument/2006/relationships/image" Target="../media/image401.png"/><Relationship Id="rId126" Type="http://schemas.openxmlformats.org/officeDocument/2006/relationships/image" Target="../media/image422.png"/><Relationship Id="rId147" Type="http://schemas.openxmlformats.org/officeDocument/2006/relationships/image" Target="../media/image443.jpeg"/><Relationship Id="rId168" Type="http://schemas.openxmlformats.org/officeDocument/2006/relationships/image" Target="../media/image464.jpeg"/><Relationship Id="rId312" Type="http://schemas.openxmlformats.org/officeDocument/2006/relationships/image" Target="../media/image608.jpeg"/><Relationship Id="rId333" Type="http://schemas.openxmlformats.org/officeDocument/2006/relationships/image" Target="../media/image629.png"/><Relationship Id="rId354" Type="http://schemas.openxmlformats.org/officeDocument/2006/relationships/image" Target="../media/image650.jpeg"/><Relationship Id="rId51" Type="http://schemas.openxmlformats.org/officeDocument/2006/relationships/image" Target="../media/image348.jpeg"/><Relationship Id="rId72" Type="http://schemas.openxmlformats.org/officeDocument/2006/relationships/image" Target="../media/image369.jpeg"/><Relationship Id="rId93" Type="http://schemas.openxmlformats.org/officeDocument/2006/relationships/image" Target="../media/image389.jpeg"/><Relationship Id="rId189" Type="http://schemas.openxmlformats.org/officeDocument/2006/relationships/image" Target="../media/image485.jpeg"/><Relationship Id="rId375" Type="http://schemas.openxmlformats.org/officeDocument/2006/relationships/image" Target="../media/image671.png"/><Relationship Id="rId3" Type="http://schemas.openxmlformats.org/officeDocument/2006/relationships/image" Target="../media/image300.jpeg"/><Relationship Id="rId214" Type="http://schemas.openxmlformats.org/officeDocument/2006/relationships/image" Target="../media/image510.jpeg"/><Relationship Id="rId235" Type="http://schemas.openxmlformats.org/officeDocument/2006/relationships/image" Target="../media/image531.png"/><Relationship Id="rId256" Type="http://schemas.openxmlformats.org/officeDocument/2006/relationships/image" Target="../media/image552.jpeg"/><Relationship Id="rId277" Type="http://schemas.openxmlformats.org/officeDocument/2006/relationships/image" Target="../media/image573.jpeg"/><Relationship Id="rId298" Type="http://schemas.openxmlformats.org/officeDocument/2006/relationships/image" Target="../media/image594.jpeg"/><Relationship Id="rId116" Type="http://schemas.openxmlformats.org/officeDocument/2006/relationships/image" Target="../media/image412.png"/><Relationship Id="rId137" Type="http://schemas.openxmlformats.org/officeDocument/2006/relationships/image" Target="../media/image433.jpeg"/><Relationship Id="rId158" Type="http://schemas.openxmlformats.org/officeDocument/2006/relationships/image" Target="../media/image454.jpeg"/><Relationship Id="rId302" Type="http://schemas.openxmlformats.org/officeDocument/2006/relationships/image" Target="../media/image598.jpeg"/><Relationship Id="rId323" Type="http://schemas.openxmlformats.org/officeDocument/2006/relationships/image" Target="../media/image619.jpeg"/><Relationship Id="rId344" Type="http://schemas.openxmlformats.org/officeDocument/2006/relationships/image" Target="../media/image640.jpeg"/><Relationship Id="rId20" Type="http://schemas.openxmlformats.org/officeDocument/2006/relationships/image" Target="../media/image317.jpeg"/><Relationship Id="rId41" Type="http://schemas.openxmlformats.org/officeDocument/2006/relationships/image" Target="../media/image338.jpeg"/><Relationship Id="rId62" Type="http://schemas.openxmlformats.org/officeDocument/2006/relationships/image" Target="../media/image359.png"/><Relationship Id="rId83" Type="http://schemas.openxmlformats.org/officeDocument/2006/relationships/image" Target="../media/image380.jpeg"/><Relationship Id="rId179" Type="http://schemas.openxmlformats.org/officeDocument/2006/relationships/image" Target="../media/image475.jpeg"/><Relationship Id="rId365" Type="http://schemas.openxmlformats.org/officeDocument/2006/relationships/image" Target="../media/image661.png"/><Relationship Id="rId386" Type="http://schemas.openxmlformats.org/officeDocument/2006/relationships/image" Target="../media/image682.jpeg"/><Relationship Id="rId190" Type="http://schemas.openxmlformats.org/officeDocument/2006/relationships/image" Target="../media/image486.png"/><Relationship Id="rId204" Type="http://schemas.openxmlformats.org/officeDocument/2006/relationships/image" Target="../media/image500.jpeg"/><Relationship Id="rId225" Type="http://schemas.openxmlformats.org/officeDocument/2006/relationships/image" Target="../media/image521.jpeg"/><Relationship Id="rId246" Type="http://schemas.openxmlformats.org/officeDocument/2006/relationships/image" Target="../media/image542.png"/><Relationship Id="rId267" Type="http://schemas.openxmlformats.org/officeDocument/2006/relationships/image" Target="../media/image563.png"/><Relationship Id="rId288" Type="http://schemas.openxmlformats.org/officeDocument/2006/relationships/image" Target="../media/image584.jpeg"/><Relationship Id="rId106" Type="http://schemas.openxmlformats.org/officeDocument/2006/relationships/image" Target="../media/image402.jpeg"/><Relationship Id="rId127" Type="http://schemas.openxmlformats.org/officeDocument/2006/relationships/image" Target="../media/image423.png"/><Relationship Id="rId313" Type="http://schemas.openxmlformats.org/officeDocument/2006/relationships/image" Target="../media/image609.jpeg"/><Relationship Id="rId10" Type="http://schemas.openxmlformats.org/officeDocument/2006/relationships/image" Target="../media/image307.jpeg"/><Relationship Id="rId31" Type="http://schemas.openxmlformats.org/officeDocument/2006/relationships/image" Target="../media/image328.jpeg"/><Relationship Id="rId52" Type="http://schemas.openxmlformats.org/officeDocument/2006/relationships/image" Target="../media/image349.jpeg"/><Relationship Id="rId73" Type="http://schemas.openxmlformats.org/officeDocument/2006/relationships/image" Target="../media/image370.jpeg"/><Relationship Id="rId94" Type="http://schemas.openxmlformats.org/officeDocument/2006/relationships/image" Target="../media/image390.jpeg"/><Relationship Id="rId148" Type="http://schemas.openxmlformats.org/officeDocument/2006/relationships/image" Target="../media/image444.jpeg"/><Relationship Id="rId169" Type="http://schemas.openxmlformats.org/officeDocument/2006/relationships/image" Target="../media/image465.jpeg"/><Relationship Id="rId334" Type="http://schemas.openxmlformats.org/officeDocument/2006/relationships/image" Target="../media/image630.jpeg"/><Relationship Id="rId355" Type="http://schemas.openxmlformats.org/officeDocument/2006/relationships/image" Target="../media/image651.emf"/><Relationship Id="rId376" Type="http://schemas.openxmlformats.org/officeDocument/2006/relationships/image" Target="../media/image672.png"/><Relationship Id="rId4" Type="http://schemas.openxmlformats.org/officeDocument/2006/relationships/image" Target="../media/image301.jpeg"/><Relationship Id="rId180" Type="http://schemas.openxmlformats.org/officeDocument/2006/relationships/image" Target="../media/image476.jpeg"/><Relationship Id="rId215" Type="http://schemas.openxmlformats.org/officeDocument/2006/relationships/image" Target="../media/image511.jpeg"/><Relationship Id="rId236" Type="http://schemas.openxmlformats.org/officeDocument/2006/relationships/image" Target="../media/image532.png"/><Relationship Id="rId257" Type="http://schemas.openxmlformats.org/officeDocument/2006/relationships/image" Target="../media/image553.jpeg"/><Relationship Id="rId278" Type="http://schemas.openxmlformats.org/officeDocument/2006/relationships/image" Target="../media/image574.png"/><Relationship Id="rId303" Type="http://schemas.openxmlformats.org/officeDocument/2006/relationships/image" Target="../media/image599.jpeg"/><Relationship Id="rId42" Type="http://schemas.openxmlformats.org/officeDocument/2006/relationships/image" Target="../media/image339.jpeg"/><Relationship Id="rId84" Type="http://schemas.openxmlformats.org/officeDocument/2006/relationships/image" Target="../media/image381.jpeg"/><Relationship Id="rId138" Type="http://schemas.openxmlformats.org/officeDocument/2006/relationships/image" Target="../media/image434.png"/><Relationship Id="rId345" Type="http://schemas.openxmlformats.org/officeDocument/2006/relationships/image" Target="../media/image641.jpeg"/><Relationship Id="rId387" Type="http://schemas.openxmlformats.org/officeDocument/2006/relationships/image" Target="../media/image683.png"/><Relationship Id="rId191" Type="http://schemas.openxmlformats.org/officeDocument/2006/relationships/image" Target="../media/image487.png"/><Relationship Id="rId205" Type="http://schemas.openxmlformats.org/officeDocument/2006/relationships/image" Target="../media/image501.jpeg"/><Relationship Id="rId247" Type="http://schemas.openxmlformats.org/officeDocument/2006/relationships/image" Target="../media/image543.png"/><Relationship Id="rId107" Type="http://schemas.openxmlformats.org/officeDocument/2006/relationships/image" Target="../media/image403.png"/><Relationship Id="rId289" Type="http://schemas.openxmlformats.org/officeDocument/2006/relationships/image" Target="../media/image585.jpeg"/><Relationship Id="rId11" Type="http://schemas.openxmlformats.org/officeDocument/2006/relationships/image" Target="../media/image308.png"/><Relationship Id="rId53" Type="http://schemas.openxmlformats.org/officeDocument/2006/relationships/image" Target="../media/image350.jpeg"/><Relationship Id="rId149" Type="http://schemas.openxmlformats.org/officeDocument/2006/relationships/image" Target="../media/image445.jpeg"/><Relationship Id="rId314" Type="http://schemas.openxmlformats.org/officeDocument/2006/relationships/image" Target="../media/image610.jpeg"/><Relationship Id="rId356" Type="http://schemas.openxmlformats.org/officeDocument/2006/relationships/image" Target="../media/image652.jpeg"/><Relationship Id="rId95" Type="http://schemas.openxmlformats.org/officeDocument/2006/relationships/image" Target="../media/image391.jpeg"/><Relationship Id="rId160" Type="http://schemas.openxmlformats.org/officeDocument/2006/relationships/image" Target="../media/image456.jpeg"/><Relationship Id="rId216" Type="http://schemas.openxmlformats.org/officeDocument/2006/relationships/image" Target="../media/image512.jpeg"/><Relationship Id="rId258" Type="http://schemas.openxmlformats.org/officeDocument/2006/relationships/image" Target="../media/image554.png"/><Relationship Id="rId22" Type="http://schemas.openxmlformats.org/officeDocument/2006/relationships/image" Target="../media/image319.jpeg"/><Relationship Id="rId64" Type="http://schemas.openxmlformats.org/officeDocument/2006/relationships/image" Target="../media/image361.jpeg"/><Relationship Id="rId118" Type="http://schemas.openxmlformats.org/officeDocument/2006/relationships/image" Target="../media/image414.png"/><Relationship Id="rId325" Type="http://schemas.openxmlformats.org/officeDocument/2006/relationships/image" Target="../media/image621.jpeg"/><Relationship Id="rId367" Type="http://schemas.openxmlformats.org/officeDocument/2006/relationships/image" Target="../media/image663.jpeg"/><Relationship Id="rId171" Type="http://schemas.openxmlformats.org/officeDocument/2006/relationships/image" Target="../media/image467.png"/><Relationship Id="rId227" Type="http://schemas.openxmlformats.org/officeDocument/2006/relationships/image" Target="../media/image523.jpeg"/><Relationship Id="rId269" Type="http://schemas.openxmlformats.org/officeDocument/2006/relationships/image" Target="../media/image565.jpeg"/><Relationship Id="rId33" Type="http://schemas.openxmlformats.org/officeDocument/2006/relationships/image" Target="../media/image330.jpeg"/><Relationship Id="rId129" Type="http://schemas.openxmlformats.org/officeDocument/2006/relationships/image" Target="../media/image425.jpeg"/><Relationship Id="rId280" Type="http://schemas.openxmlformats.org/officeDocument/2006/relationships/image" Target="../media/image576.jpeg"/><Relationship Id="rId336" Type="http://schemas.openxmlformats.org/officeDocument/2006/relationships/image" Target="../media/image632.jpeg"/><Relationship Id="rId75" Type="http://schemas.openxmlformats.org/officeDocument/2006/relationships/image" Target="../media/image372.jpeg"/><Relationship Id="rId140" Type="http://schemas.openxmlformats.org/officeDocument/2006/relationships/image" Target="../media/image436.jpeg"/><Relationship Id="rId182" Type="http://schemas.openxmlformats.org/officeDocument/2006/relationships/image" Target="../media/image478.jpeg"/><Relationship Id="rId378" Type="http://schemas.openxmlformats.org/officeDocument/2006/relationships/image" Target="../media/image674.png"/><Relationship Id="rId6" Type="http://schemas.openxmlformats.org/officeDocument/2006/relationships/image" Target="../media/image303.jpeg"/><Relationship Id="rId238" Type="http://schemas.openxmlformats.org/officeDocument/2006/relationships/image" Target="../media/image534.jpeg"/><Relationship Id="rId291" Type="http://schemas.openxmlformats.org/officeDocument/2006/relationships/image" Target="../media/image587.jpeg"/><Relationship Id="rId305" Type="http://schemas.openxmlformats.org/officeDocument/2006/relationships/image" Target="../media/image601.jpeg"/><Relationship Id="rId347" Type="http://schemas.openxmlformats.org/officeDocument/2006/relationships/image" Target="../media/image643.png"/><Relationship Id="rId44" Type="http://schemas.openxmlformats.org/officeDocument/2006/relationships/image" Target="../media/image341.jpeg"/><Relationship Id="rId86" Type="http://schemas.openxmlformats.org/officeDocument/2006/relationships/image" Target="../media/image383.jpeg"/><Relationship Id="rId151" Type="http://schemas.openxmlformats.org/officeDocument/2006/relationships/image" Target="../media/image447.jpeg"/><Relationship Id="rId389" Type="http://schemas.openxmlformats.org/officeDocument/2006/relationships/image" Target="../media/image685.jpeg"/><Relationship Id="rId193" Type="http://schemas.openxmlformats.org/officeDocument/2006/relationships/image" Target="../media/image489.jpeg"/><Relationship Id="rId207" Type="http://schemas.openxmlformats.org/officeDocument/2006/relationships/image" Target="../media/image503.jpeg"/><Relationship Id="rId249" Type="http://schemas.openxmlformats.org/officeDocument/2006/relationships/image" Target="../media/image545.png"/><Relationship Id="rId13" Type="http://schemas.openxmlformats.org/officeDocument/2006/relationships/image" Target="../media/image310.png"/><Relationship Id="rId109" Type="http://schemas.openxmlformats.org/officeDocument/2006/relationships/image" Target="../media/image405.png"/><Relationship Id="rId260" Type="http://schemas.openxmlformats.org/officeDocument/2006/relationships/image" Target="../media/image556.png"/><Relationship Id="rId316" Type="http://schemas.openxmlformats.org/officeDocument/2006/relationships/image" Target="../media/image612.jpeg"/><Relationship Id="rId55" Type="http://schemas.openxmlformats.org/officeDocument/2006/relationships/image" Target="../media/image352.jpeg"/><Relationship Id="rId97" Type="http://schemas.openxmlformats.org/officeDocument/2006/relationships/image" Target="../media/image393.png"/><Relationship Id="rId120" Type="http://schemas.openxmlformats.org/officeDocument/2006/relationships/image" Target="../media/image416.png"/><Relationship Id="rId358" Type="http://schemas.openxmlformats.org/officeDocument/2006/relationships/image" Target="../media/image654.png"/><Relationship Id="rId162" Type="http://schemas.openxmlformats.org/officeDocument/2006/relationships/image" Target="../media/image458.jpeg"/><Relationship Id="rId218" Type="http://schemas.openxmlformats.org/officeDocument/2006/relationships/image" Target="../media/image514.jpeg"/><Relationship Id="rId271" Type="http://schemas.openxmlformats.org/officeDocument/2006/relationships/image" Target="../media/image567.jpeg"/><Relationship Id="rId24" Type="http://schemas.openxmlformats.org/officeDocument/2006/relationships/image" Target="../media/image321.jpeg"/><Relationship Id="rId66" Type="http://schemas.openxmlformats.org/officeDocument/2006/relationships/image" Target="../media/image363.jpeg"/><Relationship Id="rId131" Type="http://schemas.openxmlformats.org/officeDocument/2006/relationships/image" Target="../media/image427.png"/><Relationship Id="rId327" Type="http://schemas.openxmlformats.org/officeDocument/2006/relationships/image" Target="../media/image623.jpeg"/><Relationship Id="rId369" Type="http://schemas.openxmlformats.org/officeDocument/2006/relationships/image" Target="../media/image665.jpeg"/><Relationship Id="rId173" Type="http://schemas.openxmlformats.org/officeDocument/2006/relationships/image" Target="../media/image469.jpeg"/><Relationship Id="rId229" Type="http://schemas.openxmlformats.org/officeDocument/2006/relationships/image" Target="../media/image525.jpeg"/><Relationship Id="rId380" Type="http://schemas.openxmlformats.org/officeDocument/2006/relationships/image" Target="../media/image676.png"/><Relationship Id="rId240" Type="http://schemas.openxmlformats.org/officeDocument/2006/relationships/image" Target="../media/image536.png"/><Relationship Id="rId35" Type="http://schemas.openxmlformats.org/officeDocument/2006/relationships/image" Target="../media/image332.jpeg"/><Relationship Id="rId77" Type="http://schemas.openxmlformats.org/officeDocument/2006/relationships/image" Target="../media/image374.emf"/><Relationship Id="rId100" Type="http://schemas.openxmlformats.org/officeDocument/2006/relationships/image" Target="../media/image396.png"/><Relationship Id="rId282" Type="http://schemas.openxmlformats.org/officeDocument/2006/relationships/image" Target="../media/image578.jpeg"/><Relationship Id="rId338" Type="http://schemas.openxmlformats.org/officeDocument/2006/relationships/image" Target="../media/image634.jpeg"/><Relationship Id="rId8" Type="http://schemas.openxmlformats.org/officeDocument/2006/relationships/image" Target="../media/image305.jpeg"/><Relationship Id="rId142" Type="http://schemas.openxmlformats.org/officeDocument/2006/relationships/image" Target="../media/image438.jpeg"/><Relationship Id="rId184" Type="http://schemas.openxmlformats.org/officeDocument/2006/relationships/image" Target="../media/image480.jpeg"/><Relationship Id="rId391" Type="http://schemas.openxmlformats.org/officeDocument/2006/relationships/image" Target="../media/image687.png"/><Relationship Id="rId251" Type="http://schemas.openxmlformats.org/officeDocument/2006/relationships/image" Target="../media/image547.png"/><Relationship Id="rId46" Type="http://schemas.openxmlformats.org/officeDocument/2006/relationships/image" Target="../media/image343.jpeg"/><Relationship Id="rId293" Type="http://schemas.openxmlformats.org/officeDocument/2006/relationships/image" Target="../media/image589.jpeg"/><Relationship Id="rId307" Type="http://schemas.openxmlformats.org/officeDocument/2006/relationships/image" Target="../media/image603.png"/><Relationship Id="rId349" Type="http://schemas.openxmlformats.org/officeDocument/2006/relationships/image" Target="../media/image645.png"/><Relationship Id="rId88" Type="http://schemas.openxmlformats.org/officeDocument/2006/relationships/image" Target="../media/image384.jpeg"/><Relationship Id="rId111" Type="http://schemas.openxmlformats.org/officeDocument/2006/relationships/image" Target="../media/image407.png"/><Relationship Id="rId153" Type="http://schemas.openxmlformats.org/officeDocument/2006/relationships/image" Target="../media/image449.jpeg"/><Relationship Id="rId195" Type="http://schemas.openxmlformats.org/officeDocument/2006/relationships/image" Target="../media/image491.jpeg"/><Relationship Id="rId209" Type="http://schemas.openxmlformats.org/officeDocument/2006/relationships/image" Target="../media/image505.jpeg"/><Relationship Id="rId360" Type="http://schemas.openxmlformats.org/officeDocument/2006/relationships/image" Target="../media/image656.jpeg"/><Relationship Id="rId220" Type="http://schemas.openxmlformats.org/officeDocument/2006/relationships/image" Target="../media/image516.png"/><Relationship Id="rId15" Type="http://schemas.openxmlformats.org/officeDocument/2006/relationships/image" Target="../media/image312.png"/><Relationship Id="rId57" Type="http://schemas.openxmlformats.org/officeDocument/2006/relationships/image" Target="../media/image354.jpeg"/><Relationship Id="rId262" Type="http://schemas.openxmlformats.org/officeDocument/2006/relationships/image" Target="../media/image558.png"/><Relationship Id="rId318" Type="http://schemas.openxmlformats.org/officeDocument/2006/relationships/image" Target="../media/image614.jpeg"/><Relationship Id="rId99" Type="http://schemas.openxmlformats.org/officeDocument/2006/relationships/image" Target="../media/image395.png"/><Relationship Id="rId122" Type="http://schemas.openxmlformats.org/officeDocument/2006/relationships/image" Target="../media/image418.png"/><Relationship Id="rId164" Type="http://schemas.openxmlformats.org/officeDocument/2006/relationships/image" Target="../media/image460.jpeg"/><Relationship Id="rId371" Type="http://schemas.openxmlformats.org/officeDocument/2006/relationships/image" Target="../media/image667.jpeg"/><Relationship Id="rId26" Type="http://schemas.openxmlformats.org/officeDocument/2006/relationships/image" Target="../media/image323.jpeg"/><Relationship Id="rId231" Type="http://schemas.openxmlformats.org/officeDocument/2006/relationships/image" Target="../media/image527.jpeg"/><Relationship Id="rId273" Type="http://schemas.openxmlformats.org/officeDocument/2006/relationships/image" Target="../media/image569.jpeg"/><Relationship Id="rId329" Type="http://schemas.openxmlformats.org/officeDocument/2006/relationships/image" Target="../media/image625.jpeg"/><Relationship Id="rId68" Type="http://schemas.openxmlformats.org/officeDocument/2006/relationships/image" Target="../media/image365.jpeg"/><Relationship Id="rId133" Type="http://schemas.openxmlformats.org/officeDocument/2006/relationships/image" Target="../media/image429.png"/><Relationship Id="rId175" Type="http://schemas.openxmlformats.org/officeDocument/2006/relationships/image" Target="../media/image471.jpeg"/><Relationship Id="rId340" Type="http://schemas.openxmlformats.org/officeDocument/2006/relationships/image" Target="../media/image6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159</xdr:row>
      <xdr:rowOff>76474</xdr:rowOff>
    </xdr:from>
    <xdr:to>
      <xdr:col>1</xdr:col>
      <xdr:colOff>1430272</xdr:colOff>
      <xdr:row>159</xdr:row>
      <xdr:rowOff>984250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5450" y="155676874"/>
          <a:ext cx="1211197" cy="907776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523874</xdr:colOff>
      <xdr:row>158</xdr:row>
      <xdr:rowOff>36042</xdr:rowOff>
    </xdr:from>
    <xdr:to>
      <xdr:col>1</xdr:col>
      <xdr:colOff>1071561</xdr:colOff>
      <xdr:row>158</xdr:row>
      <xdr:rowOff>984689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49" y="154617267"/>
          <a:ext cx="547687" cy="948647"/>
        </a:xfrm>
        <a:prstGeom prst="rect">
          <a:avLst/>
        </a:prstGeom>
      </xdr:spPr>
    </xdr:pic>
    <xdr:clientData/>
  </xdr:twoCellAnchor>
  <xdr:twoCellAnchor editAs="oneCell">
    <xdr:from>
      <xdr:col>1</xdr:col>
      <xdr:colOff>405333</xdr:colOff>
      <xdr:row>160</xdr:row>
      <xdr:rowOff>73026</xdr:rowOff>
    </xdr:from>
    <xdr:to>
      <xdr:col>1</xdr:col>
      <xdr:colOff>1277937</xdr:colOff>
      <xdr:row>160</xdr:row>
      <xdr:rowOff>992188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1708" y="156692601"/>
          <a:ext cx="872604" cy="919162"/>
        </a:xfrm>
        <a:prstGeom prst="rect">
          <a:avLst/>
        </a:prstGeom>
      </xdr:spPr>
    </xdr:pic>
    <xdr:clientData/>
  </xdr:twoCellAnchor>
  <xdr:twoCellAnchor editAs="oneCell">
    <xdr:from>
      <xdr:col>1</xdr:col>
      <xdr:colOff>395288</xdr:colOff>
      <xdr:row>161</xdr:row>
      <xdr:rowOff>35278</xdr:rowOff>
    </xdr:from>
    <xdr:to>
      <xdr:col>1</xdr:col>
      <xdr:colOff>1238250</xdr:colOff>
      <xdr:row>161</xdr:row>
      <xdr:rowOff>952500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1663" y="157674028"/>
          <a:ext cx="842962" cy="917222"/>
        </a:xfrm>
        <a:prstGeom prst="rect">
          <a:avLst/>
        </a:prstGeom>
      </xdr:spPr>
    </xdr:pic>
    <xdr:clientData/>
  </xdr:twoCellAnchor>
  <xdr:twoCellAnchor editAs="oneCell">
    <xdr:from>
      <xdr:col>1</xdr:col>
      <xdr:colOff>334285</xdr:colOff>
      <xdr:row>209</xdr:row>
      <xdr:rowOff>31033</xdr:rowOff>
    </xdr:from>
    <xdr:to>
      <xdr:col>1</xdr:col>
      <xdr:colOff>1317625</xdr:colOff>
      <xdr:row>209</xdr:row>
      <xdr:rowOff>959778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0660" y="205932958"/>
          <a:ext cx="983340" cy="928745"/>
        </a:xfrm>
        <a:prstGeom prst="rect">
          <a:avLst/>
        </a:prstGeom>
      </xdr:spPr>
    </xdr:pic>
    <xdr:clientData/>
  </xdr:twoCellAnchor>
  <xdr:twoCellAnchor editAs="oneCell">
    <xdr:from>
      <xdr:col>1</xdr:col>
      <xdr:colOff>103187</xdr:colOff>
      <xdr:row>166</xdr:row>
      <xdr:rowOff>37357</xdr:rowOff>
    </xdr:from>
    <xdr:to>
      <xdr:col>1</xdr:col>
      <xdr:colOff>1595437</xdr:colOff>
      <xdr:row>166</xdr:row>
      <xdr:rowOff>901489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9562" y="162771982"/>
          <a:ext cx="1492250" cy="864132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121831</xdr:colOff>
      <xdr:row>170</xdr:row>
      <xdr:rowOff>121831</xdr:rowOff>
    </xdr:from>
    <xdr:to>
      <xdr:col>1</xdr:col>
      <xdr:colOff>1562482</xdr:colOff>
      <xdr:row>170</xdr:row>
      <xdr:rowOff>936624</xdr:rowOff>
    </xdr:to>
    <xdr:pic>
      <xdr:nvPicPr>
        <xdr:cNvPr id="8" name="Рисунок 7" descr="http://avenmaf.ru/sites/default/files/styles/thumbnail/public/i-10_0.jpg?itok=5BVndeI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8206" y="166933156"/>
          <a:ext cx="1440651" cy="814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359402</xdr:colOff>
      <xdr:row>171</xdr:row>
      <xdr:rowOff>49102</xdr:rowOff>
    </xdr:from>
    <xdr:to>
      <xdr:col>1</xdr:col>
      <xdr:colOff>1301749</xdr:colOff>
      <xdr:row>171</xdr:row>
      <xdr:rowOff>958384</xdr:rowOff>
    </xdr:to>
    <xdr:pic>
      <xdr:nvPicPr>
        <xdr:cNvPr id="9" name="Picture 1" descr="http://avenmaf.ru/sites/default/files/styles/thumbnail/public/tm-37_1_0.jpg?itok=vSTw3BCI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5777" y="167879602"/>
          <a:ext cx="942347" cy="909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242453</xdr:colOff>
      <xdr:row>41</xdr:row>
      <xdr:rowOff>34636</xdr:rowOff>
    </xdr:from>
    <xdr:to>
      <xdr:col>1</xdr:col>
      <xdr:colOff>1342158</xdr:colOff>
      <xdr:row>41</xdr:row>
      <xdr:rowOff>1000731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8828" y="39210961"/>
          <a:ext cx="1099705" cy="966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151533</xdr:colOff>
      <xdr:row>43</xdr:row>
      <xdr:rowOff>51955</xdr:rowOff>
    </xdr:from>
    <xdr:to>
      <xdr:col>1</xdr:col>
      <xdr:colOff>1549977</xdr:colOff>
      <xdr:row>43</xdr:row>
      <xdr:rowOff>1004327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7908" y="41266630"/>
          <a:ext cx="1398444" cy="952372"/>
        </a:xfrm>
        <a:prstGeom prst="rect">
          <a:avLst/>
        </a:prstGeom>
      </xdr:spPr>
    </xdr:pic>
    <xdr:clientData/>
  </xdr:twoCellAnchor>
  <xdr:twoCellAnchor editAs="oneCell">
    <xdr:from>
      <xdr:col>1</xdr:col>
      <xdr:colOff>56284</xdr:colOff>
      <xdr:row>44</xdr:row>
      <xdr:rowOff>34636</xdr:rowOff>
    </xdr:from>
    <xdr:to>
      <xdr:col>1</xdr:col>
      <xdr:colOff>1636943</xdr:colOff>
      <xdr:row>44</xdr:row>
      <xdr:rowOff>969818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2659" y="42420886"/>
          <a:ext cx="1580659" cy="935182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273842</xdr:colOff>
      <xdr:row>61</xdr:row>
      <xdr:rowOff>11907</xdr:rowOff>
    </xdr:from>
    <xdr:to>
      <xdr:col>1</xdr:col>
      <xdr:colOff>1381123</xdr:colOff>
      <xdr:row>61</xdr:row>
      <xdr:rowOff>972545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0217" y="57666732"/>
          <a:ext cx="1107281" cy="960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260921</xdr:colOff>
      <xdr:row>66</xdr:row>
      <xdr:rowOff>38266</xdr:rowOff>
    </xdr:from>
    <xdr:to>
      <xdr:col>1</xdr:col>
      <xdr:colOff>1531436</xdr:colOff>
      <xdr:row>66</xdr:row>
      <xdr:rowOff>992187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7296" y="62788966"/>
          <a:ext cx="1270515" cy="953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87311</xdr:colOff>
      <xdr:row>69</xdr:row>
      <xdr:rowOff>33975</xdr:rowOff>
    </xdr:from>
    <xdr:to>
      <xdr:col>1</xdr:col>
      <xdr:colOff>1570322</xdr:colOff>
      <xdr:row>69</xdr:row>
      <xdr:rowOff>976313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3686" y="65842200"/>
          <a:ext cx="1483011" cy="94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99218</xdr:colOff>
      <xdr:row>70</xdr:row>
      <xdr:rowOff>23812</xdr:rowOff>
    </xdr:from>
    <xdr:to>
      <xdr:col>1</xdr:col>
      <xdr:colOff>1627187</xdr:colOff>
      <xdr:row>70</xdr:row>
      <xdr:rowOff>952500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75593" y="66851212"/>
          <a:ext cx="1527969" cy="928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107157</xdr:colOff>
      <xdr:row>72</xdr:row>
      <xdr:rowOff>18931</xdr:rowOff>
    </xdr:from>
    <xdr:to>
      <xdr:col>1</xdr:col>
      <xdr:colOff>1571625</xdr:colOff>
      <xdr:row>72</xdr:row>
      <xdr:rowOff>985039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3532" y="68884681"/>
          <a:ext cx="1464468" cy="966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309563</xdr:colOff>
      <xdr:row>204</xdr:row>
      <xdr:rowOff>27783</xdr:rowOff>
    </xdr:from>
    <xdr:to>
      <xdr:col>1</xdr:col>
      <xdr:colOff>1295524</xdr:colOff>
      <xdr:row>204</xdr:row>
      <xdr:rowOff>984250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938" y="200833833"/>
          <a:ext cx="985961" cy="95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282430</xdr:colOff>
      <xdr:row>207</xdr:row>
      <xdr:rowOff>28232</xdr:rowOff>
    </xdr:from>
    <xdr:to>
      <xdr:col>1</xdr:col>
      <xdr:colOff>1317625</xdr:colOff>
      <xdr:row>207</xdr:row>
      <xdr:rowOff>984016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805" y="203891807"/>
          <a:ext cx="1035195" cy="955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186533</xdr:colOff>
      <xdr:row>62</xdr:row>
      <xdr:rowOff>13251</xdr:rowOff>
    </xdr:from>
    <xdr:to>
      <xdr:col>1</xdr:col>
      <xdr:colOff>1484313</xdr:colOff>
      <xdr:row>62</xdr:row>
      <xdr:rowOff>1002493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2908" y="58687251"/>
          <a:ext cx="1297780" cy="989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126293</xdr:colOff>
      <xdr:row>234</xdr:row>
      <xdr:rowOff>40179</xdr:rowOff>
    </xdr:from>
    <xdr:to>
      <xdr:col>1</xdr:col>
      <xdr:colOff>1632479</xdr:colOff>
      <xdr:row>234</xdr:row>
      <xdr:rowOff>978646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2668" y="229345029"/>
          <a:ext cx="1506186" cy="938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277813</xdr:colOff>
      <xdr:row>60</xdr:row>
      <xdr:rowOff>50159</xdr:rowOff>
    </xdr:from>
    <xdr:to>
      <xdr:col>1</xdr:col>
      <xdr:colOff>1349375</xdr:colOff>
      <xdr:row>60</xdr:row>
      <xdr:rowOff>996162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4188" y="56685809"/>
          <a:ext cx="1071562" cy="94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177511</xdr:colOff>
      <xdr:row>36</xdr:row>
      <xdr:rowOff>47624</xdr:rowOff>
    </xdr:from>
    <xdr:to>
      <xdr:col>1</xdr:col>
      <xdr:colOff>1472045</xdr:colOff>
      <xdr:row>36</xdr:row>
      <xdr:rowOff>990983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3886" y="34823399"/>
          <a:ext cx="1294534" cy="943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230548</xdr:colOff>
      <xdr:row>37</xdr:row>
      <xdr:rowOff>43227</xdr:rowOff>
    </xdr:from>
    <xdr:to>
      <xdr:col>1</xdr:col>
      <xdr:colOff>1330794</xdr:colOff>
      <xdr:row>37</xdr:row>
      <xdr:rowOff>1013113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6923" y="35838177"/>
          <a:ext cx="1100246" cy="969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206375</xdr:colOff>
      <xdr:row>73</xdr:row>
      <xdr:rowOff>14501</xdr:rowOff>
    </xdr:from>
    <xdr:to>
      <xdr:col>1</xdr:col>
      <xdr:colOff>1500187</xdr:colOff>
      <xdr:row>73</xdr:row>
      <xdr:rowOff>991502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2750" y="69899426"/>
          <a:ext cx="1293812" cy="97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150372</xdr:colOff>
      <xdr:row>74</xdr:row>
      <xdr:rowOff>23813</xdr:rowOff>
    </xdr:from>
    <xdr:to>
      <xdr:col>1</xdr:col>
      <xdr:colOff>1508125</xdr:colOff>
      <xdr:row>74</xdr:row>
      <xdr:rowOff>976767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26747" y="70927913"/>
          <a:ext cx="1357753" cy="95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103188</xdr:colOff>
      <xdr:row>75</xdr:row>
      <xdr:rowOff>39686</xdr:rowOff>
    </xdr:from>
    <xdr:to>
      <xdr:col>1</xdr:col>
      <xdr:colOff>1531938</xdr:colOff>
      <xdr:row>75</xdr:row>
      <xdr:rowOff>992187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79563" y="71962961"/>
          <a:ext cx="1428750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222924</xdr:colOff>
      <xdr:row>3</xdr:row>
      <xdr:rowOff>43693</xdr:rowOff>
    </xdr:from>
    <xdr:to>
      <xdr:col>1</xdr:col>
      <xdr:colOff>1472047</xdr:colOff>
      <xdr:row>3</xdr:row>
      <xdr:rowOff>978385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9299" y="1939168"/>
          <a:ext cx="1249123" cy="934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227752</xdr:colOff>
      <xdr:row>4</xdr:row>
      <xdr:rowOff>52811</xdr:rowOff>
    </xdr:from>
    <xdr:to>
      <xdr:col>1</xdr:col>
      <xdr:colOff>1474144</xdr:colOff>
      <xdr:row>4</xdr:row>
      <xdr:rowOff>995795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4127" y="2967461"/>
          <a:ext cx="1246392" cy="94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339920</xdr:colOff>
      <xdr:row>7</xdr:row>
      <xdr:rowOff>43238</xdr:rowOff>
    </xdr:from>
    <xdr:to>
      <xdr:col>1</xdr:col>
      <xdr:colOff>1420091</xdr:colOff>
      <xdr:row>7</xdr:row>
      <xdr:rowOff>1012329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6295" y="6015413"/>
          <a:ext cx="1080171" cy="96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193084</xdr:colOff>
      <xdr:row>106</xdr:row>
      <xdr:rowOff>20490</xdr:rowOff>
    </xdr:from>
    <xdr:to>
      <xdr:col>1</xdr:col>
      <xdr:colOff>1444625</xdr:colOff>
      <xdr:row>106</xdr:row>
      <xdr:rowOff>978172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9459" y="102252315"/>
          <a:ext cx="1251541" cy="957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160337</xdr:colOff>
      <xdr:row>105</xdr:row>
      <xdr:rowOff>37462</xdr:rowOff>
    </xdr:from>
    <xdr:to>
      <xdr:col>1</xdr:col>
      <xdr:colOff>1581150</xdr:colOff>
      <xdr:row>105</xdr:row>
      <xdr:rowOff>960876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6712" y="101250112"/>
          <a:ext cx="1420813" cy="92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145826</xdr:colOff>
      <xdr:row>109</xdr:row>
      <xdr:rowOff>50578</xdr:rowOff>
    </xdr:from>
    <xdr:to>
      <xdr:col>1</xdr:col>
      <xdr:colOff>1529267</xdr:colOff>
      <xdr:row>109</xdr:row>
      <xdr:rowOff>984250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2201" y="105339928"/>
          <a:ext cx="1383441" cy="933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110756</xdr:colOff>
      <xdr:row>108</xdr:row>
      <xdr:rowOff>33227</xdr:rowOff>
    </xdr:from>
    <xdr:to>
      <xdr:col>1</xdr:col>
      <xdr:colOff>1581150</xdr:colOff>
      <xdr:row>108</xdr:row>
      <xdr:rowOff>992187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131" y="104303402"/>
          <a:ext cx="1470394" cy="95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63316</xdr:colOff>
      <xdr:row>110</xdr:row>
      <xdr:rowOff>20666</xdr:rowOff>
    </xdr:from>
    <xdr:to>
      <xdr:col>1</xdr:col>
      <xdr:colOff>1651000</xdr:colOff>
      <xdr:row>110</xdr:row>
      <xdr:rowOff>984249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9691" y="106329191"/>
          <a:ext cx="1587684" cy="9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80668</xdr:colOff>
      <xdr:row>113</xdr:row>
      <xdr:rowOff>40980</xdr:rowOff>
    </xdr:from>
    <xdr:to>
      <xdr:col>1</xdr:col>
      <xdr:colOff>1644018</xdr:colOff>
      <xdr:row>113</xdr:row>
      <xdr:rowOff>984250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7043" y="109407030"/>
          <a:ext cx="1563350" cy="943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232783</xdr:colOff>
      <xdr:row>13</xdr:row>
      <xdr:rowOff>59424</xdr:rowOff>
    </xdr:from>
    <xdr:to>
      <xdr:col>1</xdr:col>
      <xdr:colOff>1454727</xdr:colOff>
      <xdr:row>13</xdr:row>
      <xdr:rowOff>994463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9158" y="12146649"/>
          <a:ext cx="1221944" cy="935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162711</xdr:colOff>
      <xdr:row>11</xdr:row>
      <xdr:rowOff>55988</xdr:rowOff>
    </xdr:from>
    <xdr:to>
      <xdr:col>1</xdr:col>
      <xdr:colOff>1575955</xdr:colOff>
      <xdr:row>11</xdr:row>
      <xdr:rowOff>1005406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9086" y="10104863"/>
          <a:ext cx="1413244" cy="949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178869</xdr:colOff>
      <xdr:row>115</xdr:row>
      <xdr:rowOff>34702</xdr:rowOff>
    </xdr:from>
    <xdr:to>
      <xdr:col>1</xdr:col>
      <xdr:colOff>1476374</xdr:colOff>
      <xdr:row>115</xdr:row>
      <xdr:rowOff>976311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5244" y="111439102"/>
          <a:ext cx="1297505" cy="941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297657</xdr:colOff>
      <xdr:row>12</xdr:row>
      <xdr:rowOff>32080</xdr:rowOff>
    </xdr:from>
    <xdr:to>
      <xdr:col>1</xdr:col>
      <xdr:colOff>1446067</xdr:colOff>
      <xdr:row>12</xdr:row>
      <xdr:rowOff>1005029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4032" y="11100130"/>
          <a:ext cx="1148410" cy="97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77347</xdr:colOff>
      <xdr:row>86</xdr:row>
      <xdr:rowOff>93654</xdr:rowOff>
    </xdr:from>
    <xdr:to>
      <xdr:col>1</xdr:col>
      <xdr:colOff>1658937</xdr:colOff>
      <xdr:row>86</xdr:row>
      <xdr:rowOff>928687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722" y="82589679"/>
          <a:ext cx="1581590" cy="835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110758</xdr:colOff>
      <xdr:row>87</xdr:row>
      <xdr:rowOff>44303</xdr:rowOff>
    </xdr:from>
    <xdr:to>
      <xdr:col>1</xdr:col>
      <xdr:colOff>1626110</xdr:colOff>
      <xdr:row>87</xdr:row>
      <xdr:rowOff>968375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133" y="83559503"/>
          <a:ext cx="1515352" cy="9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188284</xdr:colOff>
      <xdr:row>8</xdr:row>
      <xdr:rowOff>44302</xdr:rowOff>
    </xdr:from>
    <xdr:to>
      <xdr:col>1</xdr:col>
      <xdr:colOff>1540189</xdr:colOff>
      <xdr:row>8</xdr:row>
      <xdr:rowOff>961159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4659" y="7035652"/>
          <a:ext cx="1351905" cy="916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375924</xdr:colOff>
      <xdr:row>205</xdr:row>
      <xdr:rowOff>42912</xdr:rowOff>
    </xdr:from>
    <xdr:to>
      <xdr:col>1</xdr:col>
      <xdr:colOff>1238250</xdr:colOff>
      <xdr:row>205</xdr:row>
      <xdr:rowOff>972486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2299" y="201868137"/>
          <a:ext cx="862326" cy="92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362540</xdr:colOff>
      <xdr:row>206</xdr:row>
      <xdr:rowOff>62309</xdr:rowOff>
    </xdr:from>
    <xdr:to>
      <xdr:col>1</xdr:col>
      <xdr:colOff>1230311</xdr:colOff>
      <xdr:row>206</xdr:row>
      <xdr:rowOff>979716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8915" y="202906709"/>
          <a:ext cx="867771" cy="917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329129</xdr:colOff>
      <xdr:row>210</xdr:row>
      <xdr:rowOff>37670</xdr:rowOff>
    </xdr:from>
    <xdr:to>
      <xdr:col>1</xdr:col>
      <xdr:colOff>1316604</xdr:colOff>
      <xdr:row>210</xdr:row>
      <xdr:rowOff>992188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5504" y="206958770"/>
          <a:ext cx="987475" cy="95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210439</xdr:colOff>
      <xdr:row>199</xdr:row>
      <xdr:rowOff>33227</xdr:rowOff>
    </xdr:from>
    <xdr:to>
      <xdr:col>1</xdr:col>
      <xdr:colOff>1423129</xdr:colOff>
      <xdr:row>199</xdr:row>
      <xdr:rowOff>968375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6814" y="195743402"/>
          <a:ext cx="1212690" cy="93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139184</xdr:colOff>
      <xdr:row>118</xdr:row>
      <xdr:rowOff>42824</xdr:rowOff>
    </xdr:from>
    <xdr:to>
      <xdr:col>1</xdr:col>
      <xdr:colOff>1524000</xdr:colOff>
      <xdr:row>118</xdr:row>
      <xdr:rowOff>995503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5559" y="114504749"/>
          <a:ext cx="1384816" cy="95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175733</xdr:colOff>
      <xdr:row>63</xdr:row>
      <xdr:rowOff>15690</xdr:rowOff>
    </xdr:from>
    <xdr:to>
      <xdr:col>1</xdr:col>
      <xdr:colOff>1500187</xdr:colOff>
      <xdr:row>63</xdr:row>
      <xdr:rowOff>984249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2108" y="59708865"/>
          <a:ext cx="1324454" cy="968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144167</xdr:colOff>
      <xdr:row>82</xdr:row>
      <xdr:rowOff>23812</xdr:rowOff>
    </xdr:from>
    <xdr:to>
      <xdr:col>1</xdr:col>
      <xdr:colOff>1551851</xdr:colOff>
      <xdr:row>82</xdr:row>
      <xdr:rowOff>984250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515"/>
        <a:stretch/>
      </xdr:blipFill>
      <xdr:spPr bwMode="auto">
        <a:xfrm>
          <a:off x="1620542" y="79081312"/>
          <a:ext cx="1407684" cy="960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142506</xdr:colOff>
      <xdr:row>180</xdr:row>
      <xdr:rowOff>44302</xdr:rowOff>
    </xdr:from>
    <xdr:to>
      <xdr:col>1</xdr:col>
      <xdr:colOff>1468437</xdr:colOff>
      <xdr:row>180</xdr:row>
      <xdr:rowOff>975486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8881" y="177047377"/>
          <a:ext cx="1325931" cy="93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236095</xdr:colOff>
      <xdr:row>179</xdr:row>
      <xdr:rowOff>55377</xdr:rowOff>
    </xdr:from>
    <xdr:to>
      <xdr:col>1</xdr:col>
      <xdr:colOff>1547812</xdr:colOff>
      <xdr:row>179</xdr:row>
      <xdr:rowOff>972072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2470" y="176039277"/>
          <a:ext cx="1311717" cy="91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318237</xdr:colOff>
      <xdr:row>164</xdr:row>
      <xdr:rowOff>36365</xdr:rowOff>
    </xdr:from>
    <xdr:to>
      <xdr:col>1</xdr:col>
      <xdr:colOff>1234766</xdr:colOff>
      <xdr:row>164</xdr:row>
      <xdr:rowOff>976313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4612" y="160732640"/>
          <a:ext cx="916529" cy="939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265211</xdr:colOff>
      <xdr:row>15</xdr:row>
      <xdr:rowOff>55378</xdr:rowOff>
    </xdr:from>
    <xdr:to>
      <xdr:col>1</xdr:col>
      <xdr:colOff>1324841</xdr:colOff>
      <xdr:row>15</xdr:row>
      <xdr:rowOff>970783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1586" y="14180953"/>
          <a:ext cx="1059630" cy="91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169458</xdr:colOff>
      <xdr:row>182</xdr:row>
      <xdr:rowOff>73641</xdr:rowOff>
    </xdr:from>
    <xdr:to>
      <xdr:col>1</xdr:col>
      <xdr:colOff>1505294</xdr:colOff>
      <xdr:row>182</xdr:row>
      <xdr:rowOff>984250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5833" y="179115066"/>
          <a:ext cx="1335836" cy="910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60177</xdr:colOff>
      <xdr:row>184</xdr:row>
      <xdr:rowOff>40980</xdr:rowOff>
    </xdr:from>
    <xdr:to>
      <xdr:col>1</xdr:col>
      <xdr:colOff>1639995</xdr:colOff>
      <xdr:row>184</xdr:row>
      <xdr:rowOff>992188</xdr:rowOff>
    </xdr:to>
    <xdr:pic>
      <xdr:nvPicPr>
        <xdr:cNvPr id="56" name="Рисунок 55" descr="6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536552" y="181120755"/>
          <a:ext cx="1579818" cy="951208"/>
        </a:xfrm>
        <a:prstGeom prst="rect">
          <a:avLst/>
        </a:prstGeom>
      </xdr:spPr>
    </xdr:pic>
    <xdr:clientData/>
  </xdr:twoCellAnchor>
  <xdr:twoCellAnchor editAs="oneCell">
    <xdr:from>
      <xdr:col>1</xdr:col>
      <xdr:colOff>164011</xdr:colOff>
      <xdr:row>274</xdr:row>
      <xdr:rowOff>95894</xdr:rowOff>
    </xdr:from>
    <xdr:to>
      <xdr:col>1</xdr:col>
      <xdr:colOff>1464269</xdr:colOff>
      <xdr:row>274</xdr:row>
      <xdr:rowOff>841375</xdr:rowOff>
    </xdr:to>
    <xdr:pic>
      <xdr:nvPicPr>
        <xdr:cNvPr id="57" name="Рисунок 243" descr="КР014.03_мини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0386" y="268110344"/>
          <a:ext cx="1300258" cy="74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161518</xdr:colOff>
      <xdr:row>273</xdr:row>
      <xdr:rowOff>126307</xdr:rowOff>
    </xdr:from>
    <xdr:to>
      <xdr:col>1</xdr:col>
      <xdr:colOff>1487953</xdr:colOff>
      <xdr:row>273</xdr:row>
      <xdr:rowOff>944562</xdr:rowOff>
    </xdr:to>
    <xdr:pic>
      <xdr:nvPicPr>
        <xdr:cNvPr id="58" name="Рисунок 187" descr="КР001.03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7893" y="267121582"/>
          <a:ext cx="1326435" cy="818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480882</xdr:colOff>
      <xdr:row>16</xdr:row>
      <xdr:rowOff>26985</xdr:rowOff>
    </xdr:from>
    <xdr:to>
      <xdr:col>1</xdr:col>
      <xdr:colOff>1240334</xdr:colOff>
      <xdr:row>17</xdr:row>
      <xdr:rowOff>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7257" y="15171735"/>
          <a:ext cx="759452" cy="992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301626</xdr:colOff>
      <xdr:row>271</xdr:row>
      <xdr:rowOff>49102</xdr:rowOff>
    </xdr:from>
    <xdr:to>
      <xdr:col>1</xdr:col>
      <xdr:colOff>1436688</xdr:colOff>
      <xdr:row>271</xdr:row>
      <xdr:rowOff>968375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001" y="265720402"/>
          <a:ext cx="1135062" cy="919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140058</xdr:colOff>
      <xdr:row>240</xdr:row>
      <xdr:rowOff>37197</xdr:rowOff>
    </xdr:from>
    <xdr:to>
      <xdr:col>1</xdr:col>
      <xdr:colOff>1452562</xdr:colOff>
      <xdr:row>240</xdr:row>
      <xdr:rowOff>971643</xdr:rowOff>
    </xdr:to>
    <xdr:pic>
      <xdr:nvPicPr>
        <xdr:cNvPr id="62" name="Рисунок 105" descr="КЧ06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433" y="234818922"/>
          <a:ext cx="1312504" cy="934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333513</xdr:colOff>
      <xdr:row>245</xdr:row>
      <xdr:rowOff>27919</xdr:rowOff>
    </xdr:from>
    <xdr:to>
      <xdr:col>1</xdr:col>
      <xdr:colOff>1360152</xdr:colOff>
      <xdr:row>245</xdr:row>
      <xdr:rowOff>944562</xdr:rowOff>
    </xdr:to>
    <xdr:pic>
      <xdr:nvPicPr>
        <xdr:cNvPr id="63" name="Рисунок 354" descr="Попугай f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888" y="239905519"/>
          <a:ext cx="1026639" cy="91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87311</xdr:colOff>
      <xdr:row>139</xdr:row>
      <xdr:rowOff>31750</xdr:rowOff>
    </xdr:from>
    <xdr:to>
      <xdr:col>1</xdr:col>
      <xdr:colOff>1595437</xdr:colOff>
      <xdr:row>139</xdr:row>
      <xdr:rowOff>970139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3686" y="135248650"/>
          <a:ext cx="1508126" cy="938389"/>
        </a:xfrm>
        <a:prstGeom prst="rect">
          <a:avLst/>
        </a:prstGeom>
      </xdr:spPr>
    </xdr:pic>
    <xdr:clientData/>
  </xdr:twoCellAnchor>
  <xdr:twoCellAnchor editAs="oneCell">
    <xdr:from>
      <xdr:col>1</xdr:col>
      <xdr:colOff>77531</xdr:colOff>
      <xdr:row>84</xdr:row>
      <xdr:rowOff>22151</xdr:rowOff>
    </xdr:from>
    <xdr:to>
      <xdr:col>1</xdr:col>
      <xdr:colOff>1603374</xdr:colOff>
      <xdr:row>84</xdr:row>
      <xdr:rowOff>986162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906" y="81118001"/>
          <a:ext cx="1525843" cy="964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231296</xdr:colOff>
      <xdr:row>187</xdr:row>
      <xdr:rowOff>50578</xdr:rowOff>
    </xdr:from>
    <xdr:to>
      <xdr:col>1</xdr:col>
      <xdr:colOff>1436688</xdr:colOff>
      <xdr:row>187</xdr:row>
      <xdr:rowOff>926814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671" y="184187878"/>
          <a:ext cx="1205392" cy="876236"/>
        </a:xfrm>
        <a:prstGeom prst="rect">
          <a:avLst/>
        </a:prstGeom>
      </xdr:spPr>
    </xdr:pic>
    <xdr:clientData/>
  </xdr:twoCellAnchor>
  <xdr:twoCellAnchor editAs="oneCell">
    <xdr:from>
      <xdr:col>1</xdr:col>
      <xdr:colOff>177209</xdr:colOff>
      <xdr:row>189</xdr:row>
      <xdr:rowOff>71068</xdr:rowOff>
    </xdr:from>
    <xdr:to>
      <xdr:col>1</xdr:col>
      <xdr:colOff>1406742</xdr:colOff>
      <xdr:row>189</xdr:row>
      <xdr:rowOff>928687</xdr:rowOff>
    </xdr:to>
    <xdr:pic>
      <xdr:nvPicPr>
        <xdr:cNvPr id="67" name="Рисунок 66" descr="хоккейные ворота новые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3584" y="186246718"/>
          <a:ext cx="1229533" cy="857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198899</xdr:colOff>
      <xdr:row>246</xdr:row>
      <xdr:rowOff>23628</xdr:rowOff>
    </xdr:from>
    <xdr:to>
      <xdr:col>1</xdr:col>
      <xdr:colOff>1577962</xdr:colOff>
      <xdr:row>246</xdr:row>
      <xdr:rowOff>984250</xdr:rowOff>
    </xdr:to>
    <xdr:pic>
      <xdr:nvPicPr>
        <xdr:cNvPr id="68" name="Рисунок 103" descr="КЧ059 Бабочка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5274" y="240920403"/>
          <a:ext cx="1379063" cy="960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214912</xdr:colOff>
      <xdr:row>247</xdr:row>
      <xdr:rowOff>61655</xdr:rowOff>
    </xdr:from>
    <xdr:to>
      <xdr:col>1</xdr:col>
      <xdr:colOff>1460499</xdr:colOff>
      <xdr:row>247</xdr:row>
      <xdr:rowOff>972634</xdr:rowOff>
    </xdr:to>
    <xdr:pic>
      <xdr:nvPicPr>
        <xdr:cNvPr id="69" name="Рисунок 352" descr="Рыбка f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1287" y="241977605"/>
          <a:ext cx="1245587" cy="910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71350</xdr:colOff>
      <xdr:row>20</xdr:row>
      <xdr:rowOff>73703</xdr:rowOff>
    </xdr:from>
    <xdr:to>
      <xdr:col>1</xdr:col>
      <xdr:colOff>1625481</xdr:colOff>
      <xdr:row>20</xdr:row>
      <xdr:rowOff>961158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7725" y="19295153"/>
          <a:ext cx="1554131" cy="88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109346</xdr:colOff>
      <xdr:row>21</xdr:row>
      <xdr:rowOff>52556</xdr:rowOff>
    </xdr:from>
    <xdr:to>
      <xdr:col>1</xdr:col>
      <xdr:colOff>1633227</xdr:colOff>
      <xdr:row>21</xdr:row>
      <xdr:rowOff>995795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5721" y="20293181"/>
          <a:ext cx="1523881" cy="943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150224</xdr:colOff>
      <xdr:row>25</xdr:row>
      <xdr:rowOff>31817</xdr:rowOff>
    </xdr:from>
    <xdr:to>
      <xdr:col>1</xdr:col>
      <xdr:colOff>1601933</xdr:colOff>
      <xdr:row>25</xdr:row>
      <xdr:rowOff>985608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6599" y="24349142"/>
          <a:ext cx="1451709" cy="953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153042</xdr:colOff>
      <xdr:row>26</xdr:row>
      <xdr:rowOff>31596</xdr:rowOff>
    </xdr:from>
    <xdr:to>
      <xdr:col>1</xdr:col>
      <xdr:colOff>1532659</xdr:colOff>
      <xdr:row>26</xdr:row>
      <xdr:rowOff>1013112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9417" y="25368096"/>
          <a:ext cx="1379617" cy="981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238677</xdr:colOff>
      <xdr:row>116</xdr:row>
      <xdr:rowOff>31265</xdr:rowOff>
    </xdr:from>
    <xdr:to>
      <xdr:col>1</xdr:col>
      <xdr:colOff>1524322</xdr:colOff>
      <xdr:row>116</xdr:row>
      <xdr:rowOff>992187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5052" y="112454840"/>
          <a:ext cx="1285645" cy="960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155058</xdr:colOff>
      <xdr:row>46</xdr:row>
      <xdr:rowOff>40827</xdr:rowOff>
    </xdr:from>
    <xdr:to>
      <xdr:col>1</xdr:col>
      <xdr:colOff>1567296</xdr:colOff>
      <xdr:row>46</xdr:row>
      <xdr:rowOff>978477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1433" y="44465427"/>
          <a:ext cx="1412238" cy="93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64792</xdr:colOff>
      <xdr:row>83</xdr:row>
      <xdr:rowOff>31750</xdr:rowOff>
    </xdr:from>
    <xdr:to>
      <xdr:col>1</xdr:col>
      <xdr:colOff>1619249</xdr:colOff>
      <xdr:row>83</xdr:row>
      <xdr:rowOff>985317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1167" y="80108425"/>
          <a:ext cx="1554457" cy="953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316393</xdr:colOff>
      <xdr:row>208</xdr:row>
      <xdr:rowOff>25105</xdr:rowOff>
    </xdr:from>
    <xdr:to>
      <xdr:col>1</xdr:col>
      <xdr:colOff>1357312</xdr:colOff>
      <xdr:row>208</xdr:row>
      <xdr:rowOff>992813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2768" y="204907855"/>
          <a:ext cx="1040919" cy="967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128478</xdr:colOff>
      <xdr:row>218</xdr:row>
      <xdr:rowOff>47441</xdr:rowOff>
    </xdr:from>
    <xdr:to>
      <xdr:col>1</xdr:col>
      <xdr:colOff>1587500</xdr:colOff>
      <xdr:row>218</xdr:row>
      <xdr:rowOff>997764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4853" y="214445666"/>
          <a:ext cx="1459022" cy="95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87127</xdr:colOff>
      <xdr:row>219</xdr:row>
      <xdr:rowOff>28243</xdr:rowOff>
    </xdr:from>
    <xdr:to>
      <xdr:col>1</xdr:col>
      <xdr:colOff>1523999</xdr:colOff>
      <xdr:row>219</xdr:row>
      <xdr:rowOff>979748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563502" y="215445643"/>
          <a:ext cx="1436872" cy="951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99866</xdr:colOff>
      <xdr:row>217</xdr:row>
      <xdr:rowOff>20196</xdr:rowOff>
    </xdr:from>
    <xdr:to>
      <xdr:col>1</xdr:col>
      <xdr:colOff>1531938</xdr:colOff>
      <xdr:row>217</xdr:row>
      <xdr:rowOff>966054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6241" y="213399246"/>
          <a:ext cx="1432072" cy="94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94883</xdr:colOff>
      <xdr:row>215</xdr:row>
      <xdr:rowOff>60176</xdr:rowOff>
    </xdr:from>
    <xdr:to>
      <xdr:col>1</xdr:col>
      <xdr:colOff>1576118</xdr:colOff>
      <xdr:row>215</xdr:row>
      <xdr:rowOff>992187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258" y="211400876"/>
          <a:ext cx="1481235" cy="93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96728</xdr:colOff>
      <xdr:row>220</xdr:row>
      <xdr:rowOff>17453</xdr:rowOff>
    </xdr:from>
    <xdr:to>
      <xdr:col>1</xdr:col>
      <xdr:colOff>1492250</xdr:colOff>
      <xdr:row>220</xdr:row>
      <xdr:rowOff>972884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3103" y="216454028"/>
          <a:ext cx="1395522" cy="95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14029</xdr:colOff>
      <xdr:row>89</xdr:row>
      <xdr:rowOff>31564</xdr:rowOff>
    </xdr:from>
    <xdr:to>
      <xdr:col>1</xdr:col>
      <xdr:colOff>1673208</xdr:colOff>
      <xdr:row>89</xdr:row>
      <xdr:rowOff>1015999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0404" y="85585114"/>
          <a:ext cx="1659179" cy="984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263692</xdr:colOff>
      <xdr:row>248</xdr:row>
      <xdr:rowOff>11858</xdr:rowOff>
    </xdr:from>
    <xdr:to>
      <xdr:col>1</xdr:col>
      <xdr:colOff>1460500</xdr:colOff>
      <xdr:row>248</xdr:row>
      <xdr:rowOff>980136</xdr:rowOff>
    </xdr:to>
    <xdr:pic>
      <xdr:nvPicPr>
        <xdr:cNvPr id="84" name="Рисунок 30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0067" y="242946983"/>
          <a:ext cx="1196808" cy="968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74390</xdr:colOff>
      <xdr:row>190</xdr:row>
      <xdr:rowOff>80668</xdr:rowOff>
    </xdr:from>
    <xdr:to>
      <xdr:col>1</xdr:col>
      <xdr:colOff>1592481</xdr:colOff>
      <xdr:row>190</xdr:row>
      <xdr:rowOff>936626</xdr:rowOff>
    </xdr:to>
    <xdr:pic>
      <xdr:nvPicPr>
        <xdr:cNvPr id="85" name="Рисунок 2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0765" y="187275493"/>
          <a:ext cx="1518091" cy="855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399089</xdr:colOff>
      <xdr:row>185</xdr:row>
      <xdr:rowOff>33226</xdr:rowOff>
    </xdr:from>
    <xdr:to>
      <xdr:col>1</xdr:col>
      <xdr:colOff>1277936</xdr:colOff>
      <xdr:row>185</xdr:row>
      <xdr:rowOff>984249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5464" y="182132176"/>
          <a:ext cx="878847" cy="95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412748</xdr:colOff>
      <xdr:row>222</xdr:row>
      <xdr:rowOff>31748</xdr:rowOff>
    </xdr:from>
    <xdr:to>
      <xdr:col>1</xdr:col>
      <xdr:colOff>1230311</xdr:colOff>
      <xdr:row>223</xdr:row>
      <xdr:rowOff>340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9123" y="217830398"/>
          <a:ext cx="817563" cy="987767"/>
        </a:xfrm>
        <a:prstGeom prst="rect">
          <a:avLst/>
        </a:prstGeom>
      </xdr:spPr>
    </xdr:pic>
    <xdr:clientData/>
  </xdr:twoCellAnchor>
  <xdr:twoCellAnchor editAs="oneCell">
    <xdr:from>
      <xdr:col>1</xdr:col>
      <xdr:colOff>104089</xdr:colOff>
      <xdr:row>47</xdr:row>
      <xdr:rowOff>34637</xdr:rowOff>
    </xdr:from>
    <xdr:to>
      <xdr:col>1</xdr:col>
      <xdr:colOff>1610591</xdr:colOff>
      <xdr:row>47</xdr:row>
      <xdr:rowOff>1013116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 bwMode="auto">
        <a:xfrm>
          <a:off x="1580464" y="45478412"/>
          <a:ext cx="1506502" cy="97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255262</xdr:colOff>
      <xdr:row>28</xdr:row>
      <xdr:rowOff>13710</xdr:rowOff>
    </xdr:from>
    <xdr:to>
      <xdr:col>1</xdr:col>
      <xdr:colOff>1480705</xdr:colOff>
      <xdr:row>28</xdr:row>
      <xdr:rowOff>986411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1637" y="27388560"/>
          <a:ext cx="1225443" cy="972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168491</xdr:colOff>
      <xdr:row>48</xdr:row>
      <xdr:rowOff>34677</xdr:rowOff>
    </xdr:from>
    <xdr:to>
      <xdr:col>1</xdr:col>
      <xdr:colOff>1445412</xdr:colOff>
      <xdr:row>48</xdr:row>
      <xdr:rowOff>1004455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4866" y="46497627"/>
          <a:ext cx="1276921" cy="969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59532</xdr:colOff>
      <xdr:row>49</xdr:row>
      <xdr:rowOff>20161</xdr:rowOff>
    </xdr:from>
    <xdr:to>
      <xdr:col>1</xdr:col>
      <xdr:colOff>1585602</xdr:colOff>
      <xdr:row>49</xdr:row>
      <xdr:rowOff>1004454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5907" y="47502286"/>
          <a:ext cx="1526070" cy="98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79376</xdr:colOff>
      <xdr:row>50</xdr:row>
      <xdr:rowOff>33725</xdr:rowOff>
    </xdr:from>
    <xdr:to>
      <xdr:col>1</xdr:col>
      <xdr:colOff>1601932</xdr:colOff>
      <xdr:row>50</xdr:row>
      <xdr:rowOff>997143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5751" y="48535025"/>
          <a:ext cx="1522556" cy="963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479496</xdr:colOff>
      <xdr:row>29</xdr:row>
      <xdr:rowOff>24893</xdr:rowOff>
    </xdr:from>
    <xdr:to>
      <xdr:col>1</xdr:col>
      <xdr:colOff>1194954</xdr:colOff>
      <xdr:row>29</xdr:row>
      <xdr:rowOff>995796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5871" y="28418918"/>
          <a:ext cx="715458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198259</xdr:colOff>
      <xdr:row>6</xdr:row>
      <xdr:rowOff>31660</xdr:rowOff>
    </xdr:from>
    <xdr:to>
      <xdr:col>1</xdr:col>
      <xdr:colOff>1437409</xdr:colOff>
      <xdr:row>6</xdr:row>
      <xdr:rowOff>967366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4634" y="4984660"/>
          <a:ext cx="1239150" cy="935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59531</xdr:colOff>
      <xdr:row>90</xdr:row>
      <xdr:rowOff>22984</xdr:rowOff>
    </xdr:from>
    <xdr:to>
      <xdr:col>1</xdr:col>
      <xdr:colOff>1555749</xdr:colOff>
      <xdr:row>91</xdr:row>
      <xdr:rowOff>971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5906" y="86595709"/>
          <a:ext cx="1496218" cy="997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416717</xdr:colOff>
      <xdr:row>201</xdr:row>
      <xdr:rowOff>42906</xdr:rowOff>
    </xdr:from>
    <xdr:to>
      <xdr:col>1</xdr:col>
      <xdr:colOff>1222374</xdr:colOff>
      <xdr:row>201</xdr:row>
      <xdr:rowOff>963419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3092" y="197791431"/>
          <a:ext cx="805657" cy="920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189309</xdr:colOff>
      <xdr:row>68</xdr:row>
      <xdr:rowOff>66752</xdr:rowOff>
    </xdr:from>
    <xdr:to>
      <xdr:col>1</xdr:col>
      <xdr:colOff>1514475</xdr:colOff>
      <xdr:row>68</xdr:row>
      <xdr:rowOff>990600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5684" y="64855802"/>
          <a:ext cx="1325166" cy="923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257967</xdr:colOff>
      <xdr:row>127</xdr:row>
      <xdr:rowOff>62856</xdr:rowOff>
    </xdr:from>
    <xdr:to>
      <xdr:col>1</xdr:col>
      <xdr:colOff>1357312</xdr:colOff>
      <xdr:row>127</xdr:row>
      <xdr:rowOff>994433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4342" y="123049656"/>
          <a:ext cx="1099345" cy="931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43655</xdr:colOff>
      <xdr:row>140</xdr:row>
      <xdr:rowOff>13891</xdr:rowOff>
    </xdr:from>
    <xdr:to>
      <xdr:col>1</xdr:col>
      <xdr:colOff>1669434</xdr:colOff>
      <xdr:row>140</xdr:row>
      <xdr:rowOff>960438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0030" y="136249966"/>
          <a:ext cx="1625779" cy="946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138909</xdr:colOff>
      <xdr:row>141</xdr:row>
      <xdr:rowOff>39686</xdr:rowOff>
    </xdr:from>
    <xdr:to>
      <xdr:col>1</xdr:col>
      <xdr:colOff>1563687</xdr:colOff>
      <xdr:row>141</xdr:row>
      <xdr:rowOff>984249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5284" y="137294936"/>
          <a:ext cx="1424778" cy="944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193269</xdr:colOff>
      <xdr:row>230</xdr:row>
      <xdr:rowOff>37195</xdr:rowOff>
    </xdr:from>
    <xdr:to>
      <xdr:col>1</xdr:col>
      <xdr:colOff>1436686</xdr:colOff>
      <xdr:row>230</xdr:row>
      <xdr:rowOff>990092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9644" y="225989245"/>
          <a:ext cx="1243417" cy="952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232587</xdr:colOff>
      <xdr:row>231</xdr:row>
      <xdr:rowOff>33227</xdr:rowOff>
    </xdr:from>
    <xdr:to>
      <xdr:col>1</xdr:col>
      <xdr:colOff>1476374</xdr:colOff>
      <xdr:row>231</xdr:row>
      <xdr:rowOff>998686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8962" y="227004452"/>
          <a:ext cx="1243787" cy="965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99219</xdr:colOff>
      <xdr:row>9</xdr:row>
      <xdr:rowOff>49609</xdr:rowOff>
    </xdr:from>
    <xdr:to>
      <xdr:col>1</xdr:col>
      <xdr:colOff>1580707</xdr:colOff>
      <xdr:row>9</xdr:row>
      <xdr:rowOff>943841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5594" y="8060134"/>
          <a:ext cx="1481488" cy="894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228203</xdr:colOff>
      <xdr:row>249</xdr:row>
      <xdr:rowOff>49610</xdr:rowOff>
    </xdr:from>
    <xdr:ext cx="1240234" cy="946493"/>
    <xdr:pic>
      <xdr:nvPicPr>
        <xdr:cNvPr id="104" name="Рисунок 26" descr="C:\Users\3\Desktop\РАЗНОЕ 2011-2014гг\2014 год\ВегаГрупп 2014\3D городки 2012\КЧ030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4578" y="244003910"/>
          <a:ext cx="1240234" cy="946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345281</xdr:colOff>
      <xdr:row>258</xdr:row>
      <xdr:rowOff>25244</xdr:rowOff>
    </xdr:from>
    <xdr:ext cx="1029241" cy="951069"/>
    <xdr:pic>
      <xdr:nvPicPr>
        <xdr:cNvPr id="105" name="Рисунок 27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216" r="20634" b="9876"/>
        <a:stretch/>
      </xdr:blipFill>
      <xdr:spPr bwMode="auto">
        <a:xfrm>
          <a:off x="1821656" y="253152119"/>
          <a:ext cx="1029241" cy="95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31816</xdr:colOff>
      <xdr:row>45</xdr:row>
      <xdr:rowOff>25624</xdr:rowOff>
    </xdr:from>
    <xdr:to>
      <xdr:col>1</xdr:col>
      <xdr:colOff>1637447</xdr:colOff>
      <xdr:row>45</xdr:row>
      <xdr:rowOff>995795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8191" y="43431049"/>
          <a:ext cx="1605631" cy="970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127002</xdr:colOff>
      <xdr:row>144</xdr:row>
      <xdr:rowOff>42565</xdr:rowOff>
    </xdr:from>
    <xdr:to>
      <xdr:col>1</xdr:col>
      <xdr:colOff>1555750</xdr:colOff>
      <xdr:row>144</xdr:row>
      <xdr:rowOff>965903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3377" y="140355340"/>
          <a:ext cx="1428748" cy="923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196453</xdr:colOff>
      <xdr:row>142</xdr:row>
      <xdr:rowOff>25796</xdr:rowOff>
    </xdr:from>
    <xdr:to>
      <xdr:col>1</xdr:col>
      <xdr:colOff>1492250</xdr:colOff>
      <xdr:row>142</xdr:row>
      <xdr:rowOff>960438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828" y="138300221"/>
          <a:ext cx="1295797" cy="934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33555</xdr:colOff>
      <xdr:row>51</xdr:row>
      <xdr:rowOff>25977</xdr:rowOff>
    </xdr:from>
    <xdr:to>
      <xdr:col>1</xdr:col>
      <xdr:colOff>1643062</xdr:colOff>
      <xdr:row>51</xdr:row>
      <xdr:rowOff>995670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501"/>
        <a:stretch/>
      </xdr:blipFill>
      <xdr:spPr bwMode="auto">
        <a:xfrm>
          <a:off x="1509930" y="49546452"/>
          <a:ext cx="1609507" cy="969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172639</xdr:colOff>
      <xdr:row>122</xdr:row>
      <xdr:rowOff>22478</xdr:rowOff>
    </xdr:from>
    <xdr:to>
      <xdr:col>1</xdr:col>
      <xdr:colOff>1666875</xdr:colOff>
      <xdr:row>122</xdr:row>
      <xdr:rowOff>976312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9014" y="118561103"/>
          <a:ext cx="1494236" cy="95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45641</xdr:colOff>
      <xdr:row>92</xdr:row>
      <xdr:rowOff>37719</xdr:rowOff>
    </xdr:from>
    <xdr:to>
      <xdr:col>1</xdr:col>
      <xdr:colOff>1655486</xdr:colOff>
      <xdr:row>92</xdr:row>
      <xdr:rowOff>976312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2016" y="88648794"/>
          <a:ext cx="1609845" cy="938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423863</xdr:colOff>
      <xdr:row>153</xdr:row>
      <xdr:rowOff>22225</xdr:rowOff>
    </xdr:from>
    <xdr:to>
      <xdr:col>1</xdr:col>
      <xdr:colOff>1238250</xdr:colOff>
      <xdr:row>153</xdr:row>
      <xdr:rowOff>974514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0238" y="149507575"/>
          <a:ext cx="814387" cy="952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89297</xdr:colOff>
      <xdr:row>134</xdr:row>
      <xdr:rowOff>55563</xdr:rowOff>
    </xdr:from>
    <xdr:to>
      <xdr:col>1</xdr:col>
      <xdr:colOff>1611370</xdr:colOff>
      <xdr:row>134</xdr:row>
      <xdr:rowOff>992188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5672" y="130176588"/>
          <a:ext cx="1522073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234157</xdr:colOff>
      <xdr:row>275</xdr:row>
      <xdr:rowOff>51593</xdr:rowOff>
    </xdr:from>
    <xdr:to>
      <xdr:col>1</xdr:col>
      <xdr:colOff>1350434</xdr:colOff>
      <xdr:row>275</xdr:row>
      <xdr:rowOff>936625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0532" y="269085218"/>
          <a:ext cx="1116277" cy="885032"/>
        </a:xfrm>
        <a:prstGeom prst="rect">
          <a:avLst/>
        </a:prstGeom>
      </xdr:spPr>
    </xdr:pic>
    <xdr:clientData/>
  </xdr:twoCellAnchor>
  <xdr:oneCellAnchor>
    <xdr:from>
      <xdr:col>1</xdr:col>
      <xdr:colOff>110758</xdr:colOff>
      <xdr:row>216</xdr:row>
      <xdr:rowOff>44301</xdr:rowOff>
    </xdr:from>
    <xdr:ext cx="1481235" cy="932011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133" y="212404176"/>
          <a:ext cx="1481235" cy="93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248047</xdr:colOff>
      <xdr:row>5</xdr:row>
      <xdr:rowOff>49608</xdr:rowOff>
    </xdr:from>
    <xdr:to>
      <xdr:col>1</xdr:col>
      <xdr:colOff>1498023</xdr:colOff>
      <xdr:row>5</xdr:row>
      <xdr:rowOff>962861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4422" y="3983433"/>
          <a:ext cx="1249976" cy="91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208359</xdr:colOff>
      <xdr:row>14</xdr:row>
      <xdr:rowOff>39687</xdr:rowOff>
    </xdr:from>
    <xdr:to>
      <xdr:col>1</xdr:col>
      <xdr:colOff>1446068</xdr:colOff>
      <xdr:row>14</xdr:row>
      <xdr:rowOff>984650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4734" y="13146087"/>
          <a:ext cx="1237709" cy="94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60051</xdr:colOff>
      <xdr:row>53</xdr:row>
      <xdr:rowOff>51592</xdr:rowOff>
    </xdr:from>
    <xdr:to>
      <xdr:col>1</xdr:col>
      <xdr:colOff>1651000</xdr:colOff>
      <xdr:row>53</xdr:row>
      <xdr:rowOff>984249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6426" y="50896042"/>
          <a:ext cx="1590949" cy="93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99215</xdr:colOff>
      <xdr:row>54</xdr:row>
      <xdr:rowOff>31750</xdr:rowOff>
    </xdr:from>
    <xdr:to>
      <xdr:col>1</xdr:col>
      <xdr:colOff>1611312</xdr:colOff>
      <xdr:row>54</xdr:row>
      <xdr:rowOff>944562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75590" y="51895375"/>
          <a:ext cx="1512097" cy="912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236141</xdr:colOff>
      <xdr:row>287</xdr:row>
      <xdr:rowOff>48160</xdr:rowOff>
    </xdr:from>
    <xdr:to>
      <xdr:col>1</xdr:col>
      <xdr:colOff>1396556</xdr:colOff>
      <xdr:row>287</xdr:row>
      <xdr:rowOff>960437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2516" y="280616560"/>
          <a:ext cx="1160415" cy="912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341313</xdr:colOff>
      <xdr:row>76</xdr:row>
      <xdr:rowOff>38290</xdr:rowOff>
    </xdr:from>
    <xdr:to>
      <xdr:col>1</xdr:col>
      <xdr:colOff>1341438</xdr:colOff>
      <xdr:row>76</xdr:row>
      <xdr:rowOff>981150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7688" y="72980740"/>
          <a:ext cx="1000125" cy="942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170656</xdr:colOff>
      <xdr:row>93</xdr:row>
      <xdr:rowOff>47625</xdr:rowOff>
    </xdr:from>
    <xdr:to>
      <xdr:col>1</xdr:col>
      <xdr:colOff>1539875</xdr:colOff>
      <xdr:row>93</xdr:row>
      <xdr:rowOff>959487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47031" y="89677875"/>
          <a:ext cx="1369219" cy="911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49611</xdr:colOff>
      <xdr:row>55</xdr:row>
      <xdr:rowOff>47624</xdr:rowOff>
    </xdr:from>
    <xdr:to>
      <xdr:col>1</xdr:col>
      <xdr:colOff>1666875</xdr:colOff>
      <xdr:row>55</xdr:row>
      <xdr:rowOff>984249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25986" y="52930424"/>
          <a:ext cx="1617264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255190</xdr:colOff>
      <xdr:row>211</xdr:row>
      <xdr:rowOff>31750</xdr:rowOff>
    </xdr:from>
    <xdr:to>
      <xdr:col>1</xdr:col>
      <xdr:colOff>1543049</xdr:colOff>
      <xdr:row>211</xdr:row>
      <xdr:rowOff>984549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1565" y="207972025"/>
          <a:ext cx="1287859" cy="952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388937</xdr:colOff>
      <xdr:row>154</xdr:row>
      <xdr:rowOff>21473</xdr:rowOff>
    </xdr:from>
    <xdr:to>
      <xdr:col>1</xdr:col>
      <xdr:colOff>1254125</xdr:colOff>
      <xdr:row>154</xdr:row>
      <xdr:rowOff>975531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5312" y="150525998"/>
          <a:ext cx="865188" cy="95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166688</xdr:colOff>
      <xdr:row>155</xdr:row>
      <xdr:rowOff>47625</xdr:rowOff>
    </xdr:from>
    <xdr:to>
      <xdr:col>1</xdr:col>
      <xdr:colOff>1523999</xdr:colOff>
      <xdr:row>155</xdr:row>
      <xdr:rowOff>979496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3063" y="151571325"/>
          <a:ext cx="1357311" cy="931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101205</xdr:colOff>
      <xdr:row>143</xdr:row>
      <xdr:rowOff>31750</xdr:rowOff>
    </xdr:from>
    <xdr:to>
      <xdr:col>1</xdr:col>
      <xdr:colOff>1555750</xdr:colOff>
      <xdr:row>143</xdr:row>
      <xdr:rowOff>997231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77580" y="139325350"/>
          <a:ext cx="1454545" cy="965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79374</xdr:colOff>
      <xdr:row>103</xdr:row>
      <xdr:rowOff>29766</xdr:rowOff>
    </xdr:from>
    <xdr:to>
      <xdr:col>1</xdr:col>
      <xdr:colOff>1595437</xdr:colOff>
      <xdr:row>103</xdr:row>
      <xdr:rowOff>989150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5749" y="99889866"/>
          <a:ext cx="1516063" cy="959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277813</xdr:colOff>
      <xdr:row>18</xdr:row>
      <xdr:rowOff>23121</xdr:rowOff>
    </xdr:from>
    <xdr:to>
      <xdr:col>1</xdr:col>
      <xdr:colOff>1368136</xdr:colOff>
      <xdr:row>18</xdr:row>
      <xdr:rowOff>986883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4188" y="17206221"/>
          <a:ext cx="1090323" cy="963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402828</xdr:colOff>
      <xdr:row>298</xdr:row>
      <xdr:rowOff>89297</xdr:rowOff>
    </xdr:from>
    <xdr:to>
      <xdr:col>1</xdr:col>
      <xdr:colOff>1269999</xdr:colOff>
      <xdr:row>298</xdr:row>
      <xdr:rowOff>936624</xdr:rowOff>
    </xdr:to>
    <xdr:pic>
      <xdr:nvPicPr>
        <xdr:cNvPr id="130" name="Рисунок 129" descr="C:\Users\admin\Desktop\Счастливый ребенок 2016\Картинки Счастливый ребенок\ИС-01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79203" y="291192347"/>
          <a:ext cx="867171" cy="847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305594</xdr:colOff>
      <xdr:row>259</xdr:row>
      <xdr:rowOff>31750</xdr:rowOff>
    </xdr:from>
    <xdr:to>
      <xdr:col>1</xdr:col>
      <xdr:colOff>1381125</xdr:colOff>
      <xdr:row>259</xdr:row>
      <xdr:rowOff>952237</xdr:rowOff>
    </xdr:to>
    <xdr:pic>
      <xdr:nvPicPr>
        <xdr:cNvPr id="131" name="Рисунок 357" descr="Улиткаf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1969" y="254177800"/>
          <a:ext cx="1075531" cy="920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128984</xdr:colOff>
      <xdr:row>101</xdr:row>
      <xdr:rowOff>34287</xdr:rowOff>
    </xdr:from>
    <xdr:to>
      <xdr:col>1</xdr:col>
      <xdr:colOff>1576253</xdr:colOff>
      <xdr:row>101</xdr:row>
      <xdr:rowOff>1008062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5359" y="97846512"/>
          <a:ext cx="1447269" cy="97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49609</xdr:colOff>
      <xdr:row>91</xdr:row>
      <xdr:rowOff>39687</xdr:rowOff>
    </xdr:from>
    <xdr:to>
      <xdr:col>1</xdr:col>
      <xdr:colOff>1660674</xdr:colOff>
      <xdr:row>91</xdr:row>
      <xdr:rowOff>904875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5984" y="87631587"/>
          <a:ext cx="1611065" cy="8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89296</xdr:colOff>
      <xdr:row>236</xdr:row>
      <xdr:rowOff>79375</xdr:rowOff>
    </xdr:from>
    <xdr:ext cx="696516" cy="528605"/>
    <xdr:pic>
      <xdr:nvPicPr>
        <xdr:cNvPr id="134" name="Рисунок 22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5671" y="231422575"/>
          <a:ext cx="696516" cy="528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719118</xdr:colOff>
      <xdr:row>236</xdr:row>
      <xdr:rowOff>504825</xdr:rowOff>
    </xdr:from>
    <xdr:to>
      <xdr:col>1</xdr:col>
      <xdr:colOff>1597411</xdr:colOff>
      <xdr:row>236</xdr:row>
      <xdr:rowOff>917575</xdr:rowOff>
    </xdr:to>
    <xdr:pic>
      <xdr:nvPicPr>
        <xdr:cNvPr id="135" name="Рисунок 182" descr="КЧ000.02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5493" y="231848025"/>
          <a:ext cx="878293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54660</xdr:colOff>
      <xdr:row>19</xdr:row>
      <xdr:rowOff>39687</xdr:rowOff>
    </xdr:from>
    <xdr:to>
      <xdr:col>1</xdr:col>
      <xdr:colOff>1612786</xdr:colOff>
      <xdr:row>19</xdr:row>
      <xdr:rowOff>961159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1035" y="18241962"/>
          <a:ext cx="1558126" cy="921472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535782</xdr:colOff>
      <xdr:row>186</xdr:row>
      <xdr:rowOff>43329</xdr:rowOff>
    </xdr:from>
    <xdr:to>
      <xdr:col>1</xdr:col>
      <xdr:colOff>1067235</xdr:colOff>
      <xdr:row>186</xdr:row>
      <xdr:rowOff>968376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2157" y="183161454"/>
          <a:ext cx="531453" cy="925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115093</xdr:colOff>
      <xdr:row>213</xdr:row>
      <xdr:rowOff>24734</xdr:rowOff>
    </xdr:from>
    <xdr:to>
      <xdr:col>1</xdr:col>
      <xdr:colOff>1564738</xdr:colOff>
      <xdr:row>213</xdr:row>
      <xdr:rowOff>1000125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1468" y="210003359"/>
          <a:ext cx="1449645" cy="975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85328</xdr:colOff>
      <xdr:row>169</xdr:row>
      <xdr:rowOff>123825</xdr:rowOff>
    </xdr:from>
    <xdr:to>
      <xdr:col>1</xdr:col>
      <xdr:colOff>1609795</xdr:colOff>
      <xdr:row>169</xdr:row>
      <xdr:rowOff>885825</xdr:rowOff>
    </xdr:to>
    <xdr:pic>
      <xdr:nvPicPr>
        <xdr:cNvPr id="139" name="Рисунок 534" descr="C:\Users\admin\Desktop\Счастливый ребенок 2016\Картинки Счастливый ребенок\Спортивные элементы\И-9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/>
        <a:stretch/>
      </xdr:blipFill>
      <xdr:spPr bwMode="auto">
        <a:xfrm>
          <a:off x="1561703" y="165915975"/>
          <a:ext cx="152446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192483</xdr:colOff>
      <xdr:row>203</xdr:row>
      <xdr:rowOff>36228</xdr:rowOff>
    </xdr:from>
    <xdr:to>
      <xdr:col>1</xdr:col>
      <xdr:colOff>1512136</xdr:colOff>
      <xdr:row>203</xdr:row>
      <xdr:rowOff>1008063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8858" y="199823103"/>
          <a:ext cx="1319653" cy="971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327422</xdr:colOff>
      <xdr:row>202</xdr:row>
      <xdr:rowOff>39688</xdr:rowOff>
    </xdr:from>
    <xdr:to>
      <xdr:col>1</xdr:col>
      <xdr:colOff>1270000</xdr:colOff>
      <xdr:row>202</xdr:row>
      <xdr:rowOff>992397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3797" y="198807388"/>
          <a:ext cx="942578" cy="952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293867</xdr:colOff>
      <xdr:row>17</xdr:row>
      <xdr:rowOff>16235</xdr:rowOff>
    </xdr:from>
    <xdr:to>
      <xdr:col>1</xdr:col>
      <xdr:colOff>1342159</xdr:colOff>
      <xdr:row>17</xdr:row>
      <xdr:rowOff>982308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0242" y="16180160"/>
          <a:ext cx="1048292" cy="966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362058</xdr:colOff>
      <xdr:row>30</xdr:row>
      <xdr:rowOff>14973</xdr:rowOff>
    </xdr:from>
    <xdr:to>
      <xdr:col>1</xdr:col>
      <xdr:colOff>1333500</xdr:colOff>
      <xdr:row>30</xdr:row>
      <xdr:rowOff>978116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8433" y="29428173"/>
          <a:ext cx="971442" cy="96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168672</xdr:colOff>
      <xdr:row>232</xdr:row>
      <xdr:rowOff>25797</xdr:rowOff>
    </xdr:from>
    <xdr:to>
      <xdr:col>1</xdr:col>
      <xdr:colOff>1516062</xdr:colOff>
      <xdr:row>232</xdr:row>
      <xdr:rowOff>985752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5047" y="228016197"/>
          <a:ext cx="1347390" cy="959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340122</xdr:colOff>
      <xdr:row>299</xdr:row>
      <xdr:rowOff>61118</xdr:rowOff>
    </xdr:from>
    <xdr:to>
      <xdr:col>1</xdr:col>
      <xdr:colOff>1201228</xdr:colOff>
      <xdr:row>299</xdr:row>
      <xdr:rowOff>977899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6497" y="292183343"/>
          <a:ext cx="861106" cy="916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89296</xdr:colOff>
      <xdr:row>183</xdr:row>
      <xdr:rowOff>59531</xdr:rowOff>
    </xdr:from>
    <xdr:to>
      <xdr:col>1</xdr:col>
      <xdr:colOff>1331813</xdr:colOff>
      <xdr:row>183</xdr:row>
      <xdr:rowOff>724297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5671" y="180120131"/>
          <a:ext cx="1242517" cy="664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174625</xdr:colOff>
      <xdr:row>128</xdr:row>
      <xdr:rowOff>19844</xdr:rowOff>
    </xdr:from>
    <xdr:to>
      <xdr:col>1</xdr:col>
      <xdr:colOff>1468437</xdr:colOff>
      <xdr:row>128</xdr:row>
      <xdr:rowOff>925554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1000" y="124025819"/>
          <a:ext cx="1293812" cy="905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181</xdr:row>
      <xdr:rowOff>59531</xdr:rowOff>
    </xdr:from>
    <xdr:to>
      <xdr:col>1</xdr:col>
      <xdr:colOff>1439763</xdr:colOff>
      <xdr:row>181</xdr:row>
      <xdr:rowOff>936625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4" y="178081781"/>
          <a:ext cx="1249264" cy="877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327421</xdr:colOff>
      <xdr:row>132</xdr:row>
      <xdr:rowOff>47624</xdr:rowOff>
    </xdr:from>
    <xdr:to>
      <xdr:col>1</xdr:col>
      <xdr:colOff>1222374</xdr:colOff>
      <xdr:row>132</xdr:row>
      <xdr:rowOff>991287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3796" y="128130299"/>
          <a:ext cx="894953" cy="94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210706</xdr:colOff>
      <xdr:row>165</xdr:row>
      <xdr:rowOff>32292</xdr:rowOff>
    </xdr:from>
    <xdr:to>
      <xdr:col>1</xdr:col>
      <xdr:colOff>1611312</xdr:colOff>
      <xdr:row>165</xdr:row>
      <xdr:rowOff>1011861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7081" y="161747742"/>
          <a:ext cx="1400606" cy="979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244077</xdr:colOff>
      <xdr:row>168</xdr:row>
      <xdr:rowOff>51594</xdr:rowOff>
    </xdr:from>
    <xdr:to>
      <xdr:col>1</xdr:col>
      <xdr:colOff>1484312</xdr:colOff>
      <xdr:row>168</xdr:row>
      <xdr:rowOff>959106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0452" y="164824569"/>
          <a:ext cx="1240235" cy="907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219544</xdr:colOff>
      <xdr:row>10</xdr:row>
      <xdr:rowOff>36080</xdr:rowOff>
    </xdr:from>
    <xdr:to>
      <xdr:col>1</xdr:col>
      <xdr:colOff>1489364</xdr:colOff>
      <xdr:row>10</xdr:row>
      <xdr:rowOff>986048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5919" y="9065780"/>
          <a:ext cx="1269820" cy="949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89297</xdr:colOff>
      <xdr:row>237</xdr:row>
      <xdr:rowOff>99219</xdr:rowOff>
    </xdr:from>
    <xdr:to>
      <xdr:col>1</xdr:col>
      <xdr:colOff>1658937</xdr:colOff>
      <xdr:row>237</xdr:row>
      <xdr:rowOff>785813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5672" y="232461594"/>
          <a:ext cx="1569640" cy="686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103187</xdr:colOff>
      <xdr:row>97</xdr:row>
      <xdr:rowOff>31262</xdr:rowOff>
    </xdr:from>
    <xdr:to>
      <xdr:col>1</xdr:col>
      <xdr:colOff>1563686</xdr:colOff>
      <xdr:row>97</xdr:row>
      <xdr:rowOff>973330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9562" y="93738212"/>
          <a:ext cx="1460499" cy="942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39687</xdr:colOff>
      <xdr:row>56</xdr:row>
      <xdr:rowOff>39687</xdr:rowOff>
    </xdr:from>
    <xdr:to>
      <xdr:col>1</xdr:col>
      <xdr:colOff>1627187</xdr:colOff>
      <xdr:row>56</xdr:row>
      <xdr:rowOff>980781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16062" y="53941662"/>
          <a:ext cx="1587500" cy="94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277812</xdr:colOff>
      <xdr:row>31</xdr:row>
      <xdr:rowOff>26156</xdr:rowOff>
    </xdr:from>
    <xdr:to>
      <xdr:col>1</xdr:col>
      <xdr:colOff>1333499</xdr:colOff>
      <xdr:row>31</xdr:row>
      <xdr:rowOff>998523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4187" y="30458531"/>
          <a:ext cx="1055687" cy="972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176610</xdr:colOff>
      <xdr:row>65</xdr:row>
      <xdr:rowOff>55562</xdr:rowOff>
    </xdr:from>
    <xdr:to>
      <xdr:col>1</xdr:col>
      <xdr:colOff>1547812</xdr:colOff>
      <xdr:row>65</xdr:row>
      <xdr:rowOff>976356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52985" y="61787087"/>
          <a:ext cx="1371202" cy="92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182563</xdr:colOff>
      <xdr:row>111</xdr:row>
      <xdr:rowOff>13508</xdr:rowOff>
    </xdr:from>
    <xdr:to>
      <xdr:col>1</xdr:col>
      <xdr:colOff>1500186</xdr:colOff>
      <xdr:row>111</xdr:row>
      <xdr:rowOff>1000123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8938" y="107341208"/>
          <a:ext cx="1317623" cy="98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77784</xdr:colOff>
      <xdr:row>307</xdr:row>
      <xdr:rowOff>98028</xdr:rowOff>
    </xdr:from>
    <xdr:to>
      <xdr:col>1</xdr:col>
      <xdr:colOff>1555749</xdr:colOff>
      <xdr:row>307</xdr:row>
      <xdr:rowOff>976312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554159" y="299630703"/>
          <a:ext cx="1477965" cy="878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182562</xdr:colOff>
      <xdr:row>310</xdr:row>
      <xdr:rowOff>44450</xdr:rowOff>
    </xdr:from>
    <xdr:to>
      <xdr:col>1</xdr:col>
      <xdr:colOff>1587499</xdr:colOff>
      <xdr:row>310</xdr:row>
      <xdr:rowOff>944562</xdr:rowOff>
    </xdr:to>
    <xdr:pic>
      <xdr:nvPicPr>
        <xdr:cNvPr id="160" name="Рисунок 56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/>
      </xdr:blipFill>
      <xdr:spPr>
        <a:xfrm>
          <a:off x="1658937" y="302634650"/>
          <a:ext cx="1404937" cy="9001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178593</xdr:colOff>
      <xdr:row>309</xdr:row>
      <xdr:rowOff>78704</xdr:rowOff>
    </xdr:from>
    <xdr:to>
      <xdr:col>1</xdr:col>
      <xdr:colOff>1444624</xdr:colOff>
      <xdr:row>309</xdr:row>
      <xdr:rowOff>962743</xdr:rowOff>
    </xdr:to>
    <xdr:pic>
      <xdr:nvPicPr>
        <xdr:cNvPr id="161" name="Рисунок 574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4968" y="301649729"/>
          <a:ext cx="1266031" cy="884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</xdr:colOff>
      <xdr:row>313</xdr:row>
      <xdr:rowOff>39687</xdr:rowOff>
    </xdr:from>
    <xdr:to>
      <xdr:col>1</xdr:col>
      <xdr:colOff>1529952</xdr:colOff>
      <xdr:row>313</xdr:row>
      <xdr:rowOff>873124</xdr:rowOff>
    </xdr:to>
    <xdr:pic>
      <xdr:nvPicPr>
        <xdr:cNvPr id="162" name="Рисунок 88" descr="СП016_1С.jp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7812" y="305687412"/>
          <a:ext cx="1458515" cy="833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217488</xdr:colOff>
      <xdr:row>314</xdr:row>
      <xdr:rowOff>88106</xdr:rowOff>
    </xdr:from>
    <xdr:to>
      <xdr:col>1</xdr:col>
      <xdr:colOff>1343037</xdr:colOff>
      <xdr:row>314</xdr:row>
      <xdr:rowOff>893762</xdr:rowOff>
    </xdr:to>
    <xdr:pic>
      <xdr:nvPicPr>
        <xdr:cNvPr id="163" name="Рисунок 87" descr="СП015_1С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3863" y="306755006"/>
          <a:ext cx="1125549" cy="805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130970</xdr:colOff>
      <xdr:row>301</xdr:row>
      <xdr:rowOff>73818</xdr:rowOff>
    </xdr:from>
    <xdr:to>
      <xdr:col>1</xdr:col>
      <xdr:colOff>1524000</xdr:colOff>
      <xdr:row>301</xdr:row>
      <xdr:rowOff>971549</xdr:rowOff>
    </xdr:to>
    <xdr:pic>
      <xdr:nvPicPr>
        <xdr:cNvPr id="164" name="Рисунок 5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345" y="294234393"/>
          <a:ext cx="1393030" cy="89773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499665</xdr:colOff>
      <xdr:row>305</xdr:row>
      <xdr:rowOff>78835</xdr:rowOff>
    </xdr:from>
    <xdr:to>
      <xdr:col>1</xdr:col>
      <xdr:colOff>1071562</xdr:colOff>
      <xdr:row>305</xdr:row>
      <xdr:rowOff>922664</xdr:rowOff>
    </xdr:to>
    <xdr:pic>
      <xdr:nvPicPr>
        <xdr:cNvPr id="165" name="Рисунок 164" descr="Урна для собак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956"/>
        <a:stretch>
          <a:fillRect/>
        </a:stretch>
      </xdr:blipFill>
      <xdr:spPr bwMode="auto">
        <a:xfrm>
          <a:off x="1976040" y="297573160"/>
          <a:ext cx="571897" cy="843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55562</xdr:colOff>
      <xdr:row>58</xdr:row>
      <xdr:rowOff>51593</xdr:rowOff>
    </xdr:from>
    <xdr:to>
      <xdr:col>1</xdr:col>
      <xdr:colOff>1635125</xdr:colOff>
      <xdr:row>58</xdr:row>
      <xdr:rowOff>960469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1937" y="55391843"/>
          <a:ext cx="1579563" cy="90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198437</xdr:colOff>
      <xdr:row>156</xdr:row>
      <xdr:rowOff>47625</xdr:rowOff>
    </xdr:from>
    <xdr:to>
      <xdr:col>1</xdr:col>
      <xdr:colOff>1500186</xdr:colOff>
      <xdr:row>156</xdr:row>
      <xdr:rowOff>997802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74812" y="152590500"/>
          <a:ext cx="1301749" cy="95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58208</xdr:colOff>
      <xdr:row>94</xdr:row>
      <xdr:rowOff>65300</xdr:rowOff>
    </xdr:from>
    <xdr:to>
      <xdr:col>1</xdr:col>
      <xdr:colOff>1637506</xdr:colOff>
      <xdr:row>94</xdr:row>
      <xdr:rowOff>997478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34583" y="90714725"/>
          <a:ext cx="1579298" cy="932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345282</xdr:colOff>
      <xdr:row>95</xdr:row>
      <xdr:rowOff>35718</xdr:rowOff>
    </xdr:from>
    <xdr:to>
      <xdr:col>1</xdr:col>
      <xdr:colOff>1254125</xdr:colOff>
      <xdr:row>95</xdr:row>
      <xdr:rowOff>1004888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1657" y="91704318"/>
          <a:ext cx="908843" cy="969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287735</xdr:colOff>
      <xdr:row>149</xdr:row>
      <xdr:rowOff>48781</xdr:rowOff>
    </xdr:from>
    <xdr:to>
      <xdr:col>1</xdr:col>
      <xdr:colOff>1397000</xdr:colOff>
      <xdr:row>149</xdr:row>
      <xdr:rowOff>968132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4110" y="145457431"/>
          <a:ext cx="1109265" cy="919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34635</xdr:colOff>
      <xdr:row>135</xdr:row>
      <xdr:rowOff>34636</xdr:rowOff>
    </xdr:from>
    <xdr:to>
      <xdr:col>1</xdr:col>
      <xdr:colOff>1643062</xdr:colOff>
      <xdr:row>135</xdr:row>
      <xdr:rowOff>952500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1010" y="131174836"/>
          <a:ext cx="1608427" cy="917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301625</xdr:colOff>
      <xdr:row>137</xdr:row>
      <xdr:rowOff>25153</xdr:rowOff>
    </xdr:from>
    <xdr:to>
      <xdr:col>1</xdr:col>
      <xdr:colOff>1412875</xdr:colOff>
      <xdr:row>137</xdr:row>
      <xdr:rowOff>984251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000" y="133203703"/>
          <a:ext cx="1111250" cy="95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82982</xdr:colOff>
      <xdr:row>148</xdr:row>
      <xdr:rowOff>23813</xdr:rowOff>
    </xdr:from>
    <xdr:to>
      <xdr:col>1</xdr:col>
      <xdr:colOff>1639363</xdr:colOff>
      <xdr:row>148</xdr:row>
      <xdr:rowOff>968375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59357" y="144413288"/>
          <a:ext cx="1556381" cy="944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268431</xdr:colOff>
      <xdr:row>150</xdr:row>
      <xdr:rowOff>20278</xdr:rowOff>
    </xdr:from>
    <xdr:to>
      <xdr:col>1</xdr:col>
      <xdr:colOff>1484312</xdr:colOff>
      <xdr:row>150</xdr:row>
      <xdr:rowOff>974658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4806" y="146448103"/>
          <a:ext cx="1215881" cy="9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225137</xdr:colOff>
      <xdr:row>191</xdr:row>
      <xdr:rowOff>34637</xdr:rowOff>
    </xdr:from>
    <xdr:to>
      <xdr:col>1</xdr:col>
      <xdr:colOff>1428750</xdr:colOff>
      <xdr:row>191</xdr:row>
      <xdr:rowOff>981477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1512" y="188248637"/>
          <a:ext cx="1203613" cy="94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20926</xdr:colOff>
      <xdr:row>157</xdr:row>
      <xdr:rowOff>52677</xdr:rowOff>
    </xdr:from>
    <xdr:to>
      <xdr:col>1</xdr:col>
      <xdr:colOff>1645315</xdr:colOff>
      <xdr:row>157</xdr:row>
      <xdr:rowOff>952501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7301" y="153614727"/>
          <a:ext cx="1624389" cy="899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274927</xdr:colOff>
      <xdr:row>151</xdr:row>
      <xdr:rowOff>18040</xdr:rowOff>
    </xdr:from>
    <xdr:to>
      <xdr:col>1</xdr:col>
      <xdr:colOff>1433969</xdr:colOff>
      <xdr:row>151</xdr:row>
      <xdr:rowOff>984251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1302" y="147465040"/>
          <a:ext cx="1159042" cy="96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358631</xdr:colOff>
      <xdr:row>152</xdr:row>
      <xdr:rowOff>53429</xdr:rowOff>
    </xdr:from>
    <xdr:to>
      <xdr:col>1</xdr:col>
      <xdr:colOff>1378427</xdr:colOff>
      <xdr:row>152</xdr:row>
      <xdr:rowOff>976312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5006" y="148519604"/>
          <a:ext cx="1019796" cy="922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373063</xdr:colOff>
      <xdr:row>133</xdr:row>
      <xdr:rowOff>31749</xdr:rowOff>
    </xdr:from>
    <xdr:to>
      <xdr:col>1</xdr:col>
      <xdr:colOff>1254125</xdr:colOff>
      <xdr:row>133</xdr:row>
      <xdr:rowOff>978328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9438" y="129133599"/>
          <a:ext cx="881062" cy="94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107</xdr:row>
      <xdr:rowOff>15071</xdr:rowOff>
    </xdr:from>
    <xdr:to>
      <xdr:col>1</xdr:col>
      <xdr:colOff>1555750</xdr:colOff>
      <xdr:row>107</xdr:row>
      <xdr:rowOff>984748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0688" y="103266071"/>
          <a:ext cx="1341437" cy="969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206375</xdr:colOff>
      <xdr:row>117</xdr:row>
      <xdr:rowOff>39687</xdr:rowOff>
    </xdr:from>
    <xdr:to>
      <xdr:col>1</xdr:col>
      <xdr:colOff>1500187</xdr:colOff>
      <xdr:row>117</xdr:row>
      <xdr:rowOff>969774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2750" y="113482437"/>
          <a:ext cx="1293812" cy="93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142874</xdr:colOff>
      <xdr:row>279</xdr:row>
      <xdr:rowOff>47625</xdr:rowOff>
    </xdr:from>
    <xdr:to>
      <xdr:col>1</xdr:col>
      <xdr:colOff>1476541</xdr:colOff>
      <xdr:row>279</xdr:row>
      <xdr:rowOff>981075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49" y="272462625"/>
          <a:ext cx="133366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282</xdr:row>
      <xdr:rowOff>38099</xdr:rowOff>
    </xdr:from>
    <xdr:to>
      <xdr:col>1</xdr:col>
      <xdr:colOff>1485900</xdr:colOff>
      <xdr:row>282</xdr:row>
      <xdr:rowOff>969328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4975" y="275510624"/>
          <a:ext cx="1257300" cy="931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180974</xdr:colOff>
      <xdr:row>283</xdr:row>
      <xdr:rowOff>47625</xdr:rowOff>
    </xdr:from>
    <xdr:to>
      <xdr:col>1</xdr:col>
      <xdr:colOff>1523999</xdr:colOff>
      <xdr:row>283</xdr:row>
      <xdr:rowOff>961049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7349" y="276539325"/>
          <a:ext cx="1343025" cy="91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278</xdr:row>
      <xdr:rowOff>38099</xdr:rowOff>
    </xdr:from>
    <xdr:to>
      <xdr:col>1</xdr:col>
      <xdr:colOff>1524000</xdr:colOff>
      <xdr:row>278</xdr:row>
      <xdr:rowOff>970360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7350" y="271433924"/>
          <a:ext cx="1343025" cy="932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152399</xdr:colOff>
      <xdr:row>277</xdr:row>
      <xdr:rowOff>104775</xdr:rowOff>
    </xdr:from>
    <xdr:to>
      <xdr:col>1</xdr:col>
      <xdr:colOff>1527396</xdr:colOff>
      <xdr:row>277</xdr:row>
      <xdr:rowOff>942975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8774" y="270481425"/>
          <a:ext cx="137499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295</xdr:row>
      <xdr:rowOff>47624</xdr:rowOff>
    </xdr:from>
    <xdr:to>
      <xdr:col>1</xdr:col>
      <xdr:colOff>1151253</xdr:colOff>
      <xdr:row>295</xdr:row>
      <xdr:rowOff>971550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288093149"/>
          <a:ext cx="684528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485775</xdr:colOff>
      <xdr:row>296</xdr:row>
      <xdr:rowOff>47380</xdr:rowOff>
    </xdr:from>
    <xdr:to>
      <xdr:col>1</xdr:col>
      <xdr:colOff>1104900</xdr:colOff>
      <xdr:row>296</xdr:row>
      <xdr:rowOff>937124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289112080"/>
          <a:ext cx="619125" cy="88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243416</xdr:colOff>
      <xdr:row>292</xdr:row>
      <xdr:rowOff>75141</xdr:rowOff>
    </xdr:from>
    <xdr:to>
      <xdr:col>1</xdr:col>
      <xdr:colOff>910166</xdr:colOff>
      <xdr:row>292</xdr:row>
      <xdr:rowOff>915556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9791" y="285063141"/>
          <a:ext cx="666750" cy="84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291</xdr:row>
      <xdr:rowOff>76199</xdr:rowOff>
    </xdr:from>
    <xdr:to>
      <xdr:col>1</xdr:col>
      <xdr:colOff>1195438</xdr:colOff>
      <xdr:row>291</xdr:row>
      <xdr:rowOff>942974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284045024"/>
          <a:ext cx="757288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514350</xdr:colOff>
      <xdr:row>293</xdr:row>
      <xdr:rowOff>47624</xdr:rowOff>
    </xdr:from>
    <xdr:to>
      <xdr:col>1</xdr:col>
      <xdr:colOff>1176456</xdr:colOff>
      <xdr:row>293</xdr:row>
      <xdr:rowOff>971549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286054799"/>
          <a:ext cx="662106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294</xdr:row>
      <xdr:rowOff>66674</xdr:rowOff>
    </xdr:from>
    <xdr:to>
      <xdr:col>1</xdr:col>
      <xdr:colOff>1143000</xdr:colOff>
      <xdr:row>294</xdr:row>
      <xdr:rowOff>981075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287093024"/>
          <a:ext cx="647700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235</xdr:row>
      <xdr:rowOff>28575</xdr:rowOff>
    </xdr:from>
    <xdr:to>
      <xdr:col>1</xdr:col>
      <xdr:colOff>1641882</xdr:colOff>
      <xdr:row>235</xdr:row>
      <xdr:rowOff>962025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30352600"/>
          <a:ext cx="1565682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39</xdr:row>
      <xdr:rowOff>38099</xdr:rowOff>
    </xdr:from>
    <xdr:to>
      <xdr:col>1</xdr:col>
      <xdr:colOff>1556822</xdr:colOff>
      <xdr:row>39</xdr:row>
      <xdr:rowOff>962024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9725" y="37871399"/>
          <a:ext cx="1423472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247651</xdr:colOff>
      <xdr:row>188</xdr:row>
      <xdr:rowOff>51607</xdr:rowOff>
    </xdr:from>
    <xdr:to>
      <xdr:col>1</xdr:col>
      <xdr:colOff>1504951</xdr:colOff>
      <xdr:row>188</xdr:row>
      <xdr:rowOff>963299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4026" y="185208082"/>
          <a:ext cx="1257300" cy="911692"/>
        </a:xfrm>
        <a:prstGeom prst="rect">
          <a:avLst/>
        </a:prstGeom>
      </xdr:spPr>
    </xdr:pic>
    <xdr:clientData/>
  </xdr:twoCellAnchor>
  <xdr:twoCellAnchor>
    <xdr:from>
      <xdr:col>1</xdr:col>
      <xdr:colOff>123824</xdr:colOff>
      <xdr:row>27</xdr:row>
      <xdr:rowOff>57149</xdr:rowOff>
    </xdr:from>
    <xdr:to>
      <xdr:col>1</xdr:col>
      <xdr:colOff>1638299</xdr:colOff>
      <xdr:row>27</xdr:row>
      <xdr:rowOff>962024</xdr:rowOff>
    </xdr:to>
    <xdr:pic>
      <xdr:nvPicPr>
        <xdr:cNvPr id="196" name="Рисунок 195" descr="ПС СР с горкой_в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199" y="26412824"/>
          <a:ext cx="1514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79</xdr:row>
      <xdr:rowOff>66675</xdr:rowOff>
    </xdr:from>
    <xdr:to>
      <xdr:col>1</xdr:col>
      <xdr:colOff>1611504</xdr:colOff>
      <xdr:row>79</xdr:row>
      <xdr:rowOff>956175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1151" y="76066650"/>
          <a:ext cx="1506728" cy="88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201083</xdr:colOff>
      <xdr:row>286</xdr:row>
      <xdr:rowOff>84666</xdr:rowOff>
    </xdr:from>
    <xdr:to>
      <xdr:col>1</xdr:col>
      <xdr:colOff>1418167</xdr:colOff>
      <xdr:row>286</xdr:row>
      <xdr:rowOff>925357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7458" y="279633891"/>
          <a:ext cx="1217084" cy="84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64</xdr:row>
      <xdr:rowOff>76200</xdr:rowOff>
    </xdr:from>
    <xdr:to>
      <xdr:col>1</xdr:col>
      <xdr:colOff>1371600</xdr:colOff>
      <xdr:row>64</xdr:row>
      <xdr:rowOff>967048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4025" y="60788550"/>
          <a:ext cx="1123950" cy="89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285751</xdr:colOff>
      <xdr:row>67</xdr:row>
      <xdr:rowOff>40549</xdr:rowOff>
    </xdr:from>
    <xdr:to>
      <xdr:col>1</xdr:col>
      <xdr:colOff>1543051</xdr:colOff>
      <xdr:row>67</xdr:row>
      <xdr:rowOff>994275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6" y="63810424"/>
          <a:ext cx="1257300" cy="953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419100</xdr:colOff>
      <xdr:row>102</xdr:row>
      <xdr:rowOff>48369</xdr:rowOff>
    </xdr:from>
    <xdr:to>
      <xdr:col>1</xdr:col>
      <xdr:colOff>1123267</xdr:colOff>
      <xdr:row>103</xdr:row>
      <xdr:rowOff>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5475" y="98879769"/>
          <a:ext cx="704167" cy="980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266699</xdr:colOff>
      <xdr:row>145</xdr:row>
      <xdr:rowOff>57149</xdr:rowOff>
    </xdr:from>
    <xdr:to>
      <xdr:col>1</xdr:col>
      <xdr:colOff>1600262</xdr:colOff>
      <xdr:row>145</xdr:row>
      <xdr:rowOff>1000124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3074" y="141389099"/>
          <a:ext cx="1333563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77</xdr:row>
      <xdr:rowOff>57149</xdr:rowOff>
    </xdr:from>
    <xdr:to>
      <xdr:col>1</xdr:col>
      <xdr:colOff>1285875</xdr:colOff>
      <xdr:row>77</xdr:row>
      <xdr:rowOff>962464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74018774"/>
          <a:ext cx="933450" cy="90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81</xdr:row>
      <xdr:rowOff>38100</xdr:rowOff>
    </xdr:from>
    <xdr:to>
      <xdr:col>1</xdr:col>
      <xdr:colOff>1635493</xdr:colOff>
      <xdr:row>81</xdr:row>
      <xdr:rowOff>990600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0675" y="78076425"/>
          <a:ext cx="152119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96</xdr:row>
      <xdr:rowOff>76321</xdr:rowOff>
    </xdr:from>
    <xdr:to>
      <xdr:col>1</xdr:col>
      <xdr:colOff>1181100</xdr:colOff>
      <xdr:row>96</xdr:row>
      <xdr:rowOff>994275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6900" y="92764096"/>
          <a:ext cx="790575" cy="91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381001</xdr:colOff>
      <xdr:row>200</xdr:row>
      <xdr:rowOff>80184</xdr:rowOff>
    </xdr:from>
    <xdr:to>
      <xdr:col>1</xdr:col>
      <xdr:colOff>1314451</xdr:colOff>
      <xdr:row>200</xdr:row>
      <xdr:rowOff>965699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6" y="196809534"/>
          <a:ext cx="933450" cy="885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250031</xdr:colOff>
      <xdr:row>123</xdr:row>
      <xdr:rowOff>35719</xdr:rowOff>
    </xdr:from>
    <xdr:to>
      <xdr:col>1</xdr:col>
      <xdr:colOff>1469231</xdr:colOff>
      <xdr:row>123</xdr:row>
      <xdr:rowOff>996030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6406" y="119593519"/>
          <a:ext cx="1219200" cy="96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250031</xdr:colOff>
      <xdr:row>125</xdr:row>
      <xdr:rowOff>32592</xdr:rowOff>
    </xdr:from>
    <xdr:to>
      <xdr:col>1</xdr:col>
      <xdr:colOff>1412081</xdr:colOff>
      <xdr:row>125</xdr:row>
      <xdr:rowOff>977606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6406" y="121628742"/>
          <a:ext cx="1162050" cy="945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119061</xdr:colOff>
      <xdr:row>227</xdr:row>
      <xdr:rowOff>59531</xdr:rowOff>
    </xdr:from>
    <xdr:to>
      <xdr:col>1</xdr:col>
      <xdr:colOff>1587292</xdr:colOff>
      <xdr:row>227</xdr:row>
      <xdr:rowOff>904875</xdr:rowOff>
    </xdr:to>
    <xdr:pic>
      <xdr:nvPicPr>
        <xdr:cNvPr id="209" name="Рисунок 257" descr="ДП005_мини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5436" y="222954056"/>
          <a:ext cx="1468231" cy="845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369093</xdr:colOff>
      <xdr:row>119</xdr:row>
      <xdr:rowOff>47624</xdr:rowOff>
    </xdr:from>
    <xdr:to>
      <xdr:col>1</xdr:col>
      <xdr:colOff>1428750</xdr:colOff>
      <xdr:row>119</xdr:row>
      <xdr:rowOff>981391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5468" y="115528724"/>
          <a:ext cx="1059657" cy="933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121</xdr:row>
      <xdr:rowOff>46162</xdr:rowOff>
    </xdr:from>
    <xdr:to>
      <xdr:col>1</xdr:col>
      <xdr:colOff>1500188</xdr:colOff>
      <xdr:row>121</xdr:row>
      <xdr:rowOff>988219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5" y="117565612"/>
          <a:ext cx="1309688" cy="942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523875</xdr:colOff>
      <xdr:row>300</xdr:row>
      <xdr:rowOff>71437</xdr:rowOff>
    </xdr:from>
    <xdr:to>
      <xdr:col>1</xdr:col>
      <xdr:colOff>1275808</xdr:colOff>
      <xdr:row>300</xdr:row>
      <xdr:rowOff>956812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293212837"/>
          <a:ext cx="751933" cy="88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166688</xdr:colOff>
      <xdr:row>223</xdr:row>
      <xdr:rowOff>47625</xdr:rowOff>
    </xdr:from>
    <xdr:to>
      <xdr:col>1</xdr:col>
      <xdr:colOff>1523469</xdr:colOff>
      <xdr:row>223</xdr:row>
      <xdr:rowOff>971550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3063" y="218865450"/>
          <a:ext cx="1356781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226219</xdr:colOff>
      <xdr:row>224</xdr:row>
      <xdr:rowOff>47625</xdr:rowOff>
    </xdr:from>
    <xdr:to>
      <xdr:col>1</xdr:col>
      <xdr:colOff>1473994</xdr:colOff>
      <xdr:row>224</xdr:row>
      <xdr:rowOff>970144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2594" y="219884625"/>
          <a:ext cx="1247775" cy="922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333374</xdr:colOff>
      <xdr:row>289</xdr:row>
      <xdr:rowOff>76200</xdr:rowOff>
    </xdr:from>
    <xdr:ext cx="933955" cy="904875"/>
    <xdr:pic>
      <xdr:nvPicPr>
        <xdr:cNvPr id="215" name="Рисунок 214" descr="УРНА опрокидывающаяся с аркой на двух опорах ПРЯМОУГОЛЬНАЯ 25л. ― РусСнабЖение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49" y="282006675"/>
          <a:ext cx="93395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400050</xdr:colOff>
      <xdr:row>290</xdr:row>
      <xdr:rowOff>104775</xdr:rowOff>
    </xdr:from>
    <xdr:ext cx="869300" cy="872067"/>
    <xdr:pic>
      <xdr:nvPicPr>
        <xdr:cNvPr id="216" name="Рисунок 215" descr="http://russnabjenie.ru/published/publicdata/RUSSNABJENIENEW/attachments/SC/products_pictures/%D1%83%D1%80%D0%BD%D0%B0-%D1%88%D0%B8%D1%81%D1%82%D0%B8%D0%B3%D1%80_enl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283054425"/>
          <a:ext cx="869300" cy="872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314326</xdr:colOff>
      <xdr:row>193</xdr:row>
      <xdr:rowOff>64294</xdr:rowOff>
    </xdr:from>
    <xdr:ext cx="1009650" cy="865414"/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1" y="190316644"/>
          <a:ext cx="1009650" cy="865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178594</xdr:colOff>
      <xdr:row>197</xdr:row>
      <xdr:rowOff>83342</xdr:rowOff>
    </xdr:from>
    <xdr:to>
      <xdr:col>1</xdr:col>
      <xdr:colOff>1428750</xdr:colOff>
      <xdr:row>197</xdr:row>
      <xdr:rowOff>957343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4969" y="194412392"/>
          <a:ext cx="1250156" cy="87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195</xdr:row>
      <xdr:rowOff>71437</xdr:rowOff>
    </xdr:from>
    <xdr:to>
      <xdr:col>1</xdr:col>
      <xdr:colOff>1452563</xdr:colOff>
      <xdr:row>195</xdr:row>
      <xdr:rowOff>985098</xdr:rowOff>
    </xdr:to>
    <xdr:pic>
      <xdr:nvPicPr>
        <xdr:cNvPr id="219" name="Рисунок 218" descr="КН-0066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0688" y="192362137"/>
          <a:ext cx="1238250" cy="913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392907</xdr:colOff>
      <xdr:row>194</xdr:row>
      <xdr:rowOff>95250</xdr:rowOff>
    </xdr:from>
    <xdr:to>
      <xdr:col>1</xdr:col>
      <xdr:colOff>1297782</xdr:colOff>
      <xdr:row>194</xdr:row>
      <xdr:rowOff>1000125</xdr:rowOff>
    </xdr:to>
    <xdr:pic>
      <xdr:nvPicPr>
        <xdr:cNvPr id="220" name="Рисунок 219" descr="КН-00222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9282" y="191366775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345281</xdr:colOff>
      <xdr:row>196</xdr:row>
      <xdr:rowOff>119062</xdr:rowOff>
    </xdr:from>
    <xdr:to>
      <xdr:col>1</xdr:col>
      <xdr:colOff>1423586</xdr:colOff>
      <xdr:row>196</xdr:row>
      <xdr:rowOff>839062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1656" y="193428937"/>
          <a:ext cx="107830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98</xdr:row>
      <xdr:rowOff>71438</xdr:rowOff>
    </xdr:from>
    <xdr:to>
      <xdr:col>1</xdr:col>
      <xdr:colOff>1583532</xdr:colOff>
      <xdr:row>98</xdr:row>
      <xdr:rowOff>989700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1" y="94797563"/>
          <a:ext cx="1440656" cy="918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178594</xdr:colOff>
      <xdr:row>71</xdr:row>
      <xdr:rowOff>23812</xdr:rowOff>
    </xdr:from>
    <xdr:to>
      <xdr:col>1</xdr:col>
      <xdr:colOff>1369218</xdr:colOff>
      <xdr:row>71</xdr:row>
      <xdr:rowOff>1011189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4969" y="67870387"/>
          <a:ext cx="1190624" cy="98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178592</xdr:colOff>
      <xdr:row>284</xdr:row>
      <xdr:rowOff>83343</xdr:rowOff>
    </xdr:from>
    <xdr:to>
      <xdr:col>1</xdr:col>
      <xdr:colOff>1512094</xdr:colOff>
      <xdr:row>284</xdr:row>
      <xdr:rowOff>916780</xdr:rowOff>
    </xdr:to>
    <xdr:pic>
      <xdr:nvPicPr>
        <xdr:cNvPr id="224" name="Рисунок 223" descr="Скамья парковая со спинкой, и подлокотниками ЯР-1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4967" y="277594218"/>
          <a:ext cx="1333502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83343</xdr:colOff>
      <xdr:row>302</xdr:row>
      <xdr:rowOff>71437</xdr:rowOff>
    </xdr:from>
    <xdr:to>
      <xdr:col>1</xdr:col>
      <xdr:colOff>1646233</xdr:colOff>
      <xdr:row>302</xdr:row>
      <xdr:rowOff>928688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9718" y="295251187"/>
          <a:ext cx="1562890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261938</xdr:colOff>
      <xdr:row>88</xdr:row>
      <xdr:rowOff>35718</xdr:rowOff>
    </xdr:from>
    <xdr:to>
      <xdr:col>1</xdr:col>
      <xdr:colOff>1559719</xdr:colOff>
      <xdr:row>88</xdr:row>
      <xdr:rowOff>928686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738313" y="84570093"/>
          <a:ext cx="1297781" cy="892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391583</xdr:colOff>
      <xdr:row>268</xdr:row>
      <xdr:rowOff>68792</xdr:rowOff>
    </xdr:from>
    <xdr:to>
      <xdr:col>1</xdr:col>
      <xdr:colOff>1379801</xdr:colOff>
      <xdr:row>268</xdr:row>
      <xdr:rowOff>956123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7958" y="262682567"/>
          <a:ext cx="988218" cy="887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321467</xdr:colOff>
      <xdr:row>167</xdr:row>
      <xdr:rowOff>71437</xdr:rowOff>
    </xdr:from>
    <xdr:to>
      <xdr:col>1</xdr:col>
      <xdr:colOff>1549862</xdr:colOff>
      <xdr:row>167</xdr:row>
      <xdr:rowOff>940593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7842" y="163825237"/>
          <a:ext cx="1228395" cy="869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214312</xdr:colOff>
      <xdr:row>129</xdr:row>
      <xdr:rowOff>83343</xdr:rowOff>
    </xdr:from>
    <xdr:to>
      <xdr:col>1</xdr:col>
      <xdr:colOff>1393031</xdr:colOff>
      <xdr:row>129</xdr:row>
      <xdr:rowOff>937754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0687" y="125108493"/>
          <a:ext cx="1178719" cy="854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154782</xdr:colOff>
      <xdr:row>130</xdr:row>
      <xdr:rowOff>142875</xdr:rowOff>
    </xdr:from>
    <xdr:to>
      <xdr:col>1</xdr:col>
      <xdr:colOff>1644295</xdr:colOff>
      <xdr:row>130</xdr:row>
      <xdr:rowOff>862875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1157" y="126187200"/>
          <a:ext cx="148951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226219</xdr:colOff>
      <xdr:row>131</xdr:row>
      <xdr:rowOff>71437</xdr:rowOff>
    </xdr:from>
    <xdr:to>
      <xdr:col>1</xdr:col>
      <xdr:colOff>1440657</xdr:colOff>
      <xdr:row>131</xdr:row>
      <xdr:rowOff>935192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2594" y="127134937"/>
          <a:ext cx="1214438" cy="863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154782</xdr:colOff>
      <xdr:row>303</xdr:row>
      <xdr:rowOff>71438</xdr:rowOff>
    </xdr:from>
    <xdr:to>
      <xdr:col>1</xdr:col>
      <xdr:colOff>1492677</xdr:colOff>
      <xdr:row>303</xdr:row>
      <xdr:rowOff>916781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1157" y="296270363"/>
          <a:ext cx="1337895" cy="845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211666</xdr:colOff>
      <xdr:row>281</xdr:row>
      <xdr:rowOff>72849</xdr:rowOff>
    </xdr:from>
    <xdr:to>
      <xdr:col>1</xdr:col>
      <xdr:colOff>1559718</xdr:colOff>
      <xdr:row>281</xdr:row>
      <xdr:rowOff>983999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8041" y="274526199"/>
          <a:ext cx="1348052" cy="9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119063</xdr:colOff>
      <xdr:row>80</xdr:row>
      <xdr:rowOff>59532</xdr:rowOff>
    </xdr:from>
    <xdr:to>
      <xdr:col>1</xdr:col>
      <xdr:colOff>1499457</xdr:colOff>
      <xdr:row>80</xdr:row>
      <xdr:rowOff>1000126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5438" y="77078682"/>
          <a:ext cx="1380394" cy="940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500062</xdr:colOff>
      <xdr:row>212</xdr:row>
      <xdr:rowOff>83344</xdr:rowOff>
    </xdr:from>
    <xdr:to>
      <xdr:col>1</xdr:col>
      <xdr:colOff>1214963</xdr:colOff>
      <xdr:row>212</xdr:row>
      <xdr:rowOff>916782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54238">
          <a:off x="1976437" y="209042794"/>
          <a:ext cx="714901" cy="83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297656</xdr:colOff>
      <xdr:row>308</xdr:row>
      <xdr:rowOff>130968</xdr:rowOff>
    </xdr:from>
    <xdr:to>
      <xdr:col>1</xdr:col>
      <xdr:colOff>1408121</xdr:colOff>
      <xdr:row>308</xdr:row>
      <xdr:rowOff>876843</xdr:rowOff>
    </xdr:to>
    <xdr:pic>
      <xdr:nvPicPr>
        <xdr:cNvPr id="236" name="Рисунок 568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233" cstate="print"/>
        <a:stretch/>
      </xdr:blipFill>
      <xdr:spPr>
        <a:xfrm>
          <a:off x="1774031" y="300682818"/>
          <a:ext cx="1110465" cy="7458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261937</xdr:colOff>
      <xdr:row>312</xdr:row>
      <xdr:rowOff>95250</xdr:rowOff>
    </xdr:from>
    <xdr:to>
      <xdr:col>1</xdr:col>
      <xdr:colOff>1394242</xdr:colOff>
      <xdr:row>312</xdr:row>
      <xdr:rowOff>845850</xdr:rowOff>
    </xdr:to>
    <xdr:pic>
      <xdr:nvPicPr>
        <xdr:cNvPr id="237" name="Рисунок 571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234" cstate="print"/>
        <a:stretch/>
      </xdr:blipFill>
      <xdr:spPr>
        <a:xfrm>
          <a:off x="1738312" y="304723800"/>
          <a:ext cx="1132305" cy="75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523875</xdr:colOff>
      <xdr:row>306</xdr:row>
      <xdr:rowOff>83344</xdr:rowOff>
    </xdr:from>
    <xdr:to>
      <xdr:col>1</xdr:col>
      <xdr:colOff>1042984</xdr:colOff>
      <xdr:row>306</xdr:row>
      <xdr:rowOff>877594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298596844"/>
          <a:ext cx="519109" cy="79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297655</xdr:colOff>
      <xdr:row>311</xdr:row>
      <xdr:rowOff>119062</xdr:rowOff>
    </xdr:from>
    <xdr:to>
      <xdr:col>1</xdr:col>
      <xdr:colOff>1419118</xdr:colOff>
      <xdr:row>311</xdr:row>
      <xdr:rowOff>928687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4030" y="303728437"/>
          <a:ext cx="112146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250032</xdr:colOff>
      <xdr:row>315</xdr:row>
      <xdr:rowOff>154780</xdr:rowOff>
    </xdr:from>
    <xdr:to>
      <xdr:col>1</xdr:col>
      <xdr:colOff>1464166</xdr:colOff>
      <xdr:row>315</xdr:row>
      <xdr:rowOff>913311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6407" y="307840855"/>
          <a:ext cx="1214134" cy="758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316</xdr:row>
      <xdr:rowOff>109310</xdr:rowOff>
    </xdr:from>
    <xdr:to>
      <xdr:col>1</xdr:col>
      <xdr:colOff>1393032</xdr:colOff>
      <xdr:row>316</xdr:row>
      <xdr:rowOff>960935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3095" y="308814560"/>
          <a:ext cx="976312" cy="85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416719</xdr:colOff>
      <xdr:row>317</xdr:row>
      <xdr:rowOff>79677</xdr:rowOff>
    </xdr:from>
    <xdr:to>
      <xdr:col>1</xdr:col>
      <xdr:colOff>1357313</xdr:colOff>
      <xdr:row>317</xdr:row>
      <xdr:rowOff>972843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3094" y="309804102"/>
          <a:ext cx="940594" cy="893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423862</xdr:colOff>
      <xdr:row>173</xdr:row>
      <xdr:rowOff>31749</xdr:rowOff>
    </xdr:from>
    <xdr:to>
      <xdr:col>1</xdr:col>
      <xdr:colOff>1108073</xdr:colOff>
      <xdr:row>173</xdr:row>
      <xdr:rowOff>979056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0237" y="169900599"/>
          <a:ext cx="684211" cy="947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476251</xdr:colOff>
      <xdr:row>172</xdr:row>
      <xdr:rowOff>154781</xdr:rowOff>
    </xdr:from>
    <xdr:to>
      <xdr:col>1</xdr:col>
      <xdr:colOff>1138855</xdr:colOff>
      <xdr:row>172</xdr:row>
      <xdr:rowOff>949031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6" y="169004456"/>
          <a:ext cx="662604" cy="79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500063</xdr:colOff>
      <xdr:row>178</xdr:row>
      <xdr:rowOff>173496</xdr:rowOff>
    </xdr:from>
    <xdr:to>
      <xdr:col>1</xdr:col>
      <xdr:colOff>1226345</xdr:colOff>
      <xdr:row>178</xdr:row>
      <xdr:rowOff>960938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6438" y="175138221"/>
          <a:ext cx="726282" cy="787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154781</xdr:colOff>
      <xdr:row>175</xdr:row>
      <xdr:rowOff>59532</xdr:rowOff>
    </xdr:from>
    <xdr:to>
      <xdr:col>1</xdr:col>
      <xdr:colOff>1509447</xdr:colOff>
      <xdr:row>175</xdr:row>
      <xdr:rowOff>923318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1156" y="171966732"/>
          <a:ext cx="1354666" cy="86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500062</xdr:colOff>
      <xdr:row>174</xdr:row>
      <xdr:rowOff>119062</xdr:rowOff>
    </xdr:from>
    <xdr:to>
      <xdr:col>1</xdr:col>
      <xdr:colOff>1083469</xdr:colOff>
      <xdr:row>174</xdr:row>
      <xdr:rowOff>839062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6437" y="171007087"/>
          <a:ext cx="58340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273844</xdr:colOff>
      <xdr:row>176</xdr:row>
      <xdr:rowOff>107155</xdr:rowOff>
    </xdr:from>
    <xdr:to>
      <xdr:col>1</xdr:col>
      <xdr:colOff>1297782</xdr:colOff>
      <xdr:row>176</xdr:row>
      <xdr:rowOff>920024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0219" y="173033530"/>
          <a:ext cx="1023938" cy="812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177</xdr:row>
      <xdr:rowOff>154781</xdr:rowOff>
    </xdr:from>
    <xdr:to>
      <xdr:col>1</xdr:col>
      <xdr:colOff>1505806</xdr:colOff>
      <xdr:row>177</xdr:row>
      <xdr:rowOff>874781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0" y="174100331"/>
          <a:ext cx="126768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209467</xdr:colOff>
      <xdr:row>280</xdr:row>
      <xdr:rowOff>52916</xdr:rowOff>
    </xdr:from>
    <xdr:to>
      <xdr:col>1</xdr:col>
      <xdr:colOff>1545166</xdr:colOff>
      <xdr:row>280</xdr:row>
      <xdr:rowOff>973666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685842" y="273487091"/>
          <a:ext cx="1335699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317499</xdr:colOff>
      <xdr:row>269</xdr:row>
      <xdr:rowOff>74084</xdr:rowOff>
    </xdr:from>
    <xdr:to>
      <xdr:col>1</xdr:col>
      <xdr:colOff>1384780</xdr:colOff>
      <xdr:row>269</xdr:row>
      <xdr:rowOff>974318</xdr:rowOff>
    </xdr:to>
    <xdr:pic>
      <xdr:nvPicPr>
        <xdr:cNvPr id="251" name="Рисунок 250" descr="064-04_в1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93874" y="263707034"/>
          <a:ext cx="1067281" cy="900234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296332</xdr:colOff>
      <xdr:row>270</xdr:row>
      <xdr:rowOff>52916</xdr:rowOff>
    </xdr:from>
    <xdr:to>
      <xdr:col>1</xdr:col>
      <xdr:colOff>1368670</xdr:colOff>
      <xdr:row>270</xdr:row>
      <xdr:rowOff>960197</xdr:rowOff>
    </xdr:to>
    <xdr:pic>
      <xdr:nvPicPr>
        <xdr:cNvPr id="252" name="Рисунок 251" descr="064-04_в1.jp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72707" y="264705041"/>
          <a:ext cx="1072338" cy="907281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273845</xdr:colOff>
      <xdr:row>285</xdr:row>
      <xdr:rowOff>166688</xdr:rowOff>
    </xdr:from>
    <xdr:to>
      <xdr:col>1</xdr:col>
      <xdr:colOff>1433266</xdr:colOff>
      <xdr:row>285</xdr:row>
      <xdr:rowOff>886688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0220" y="278696738"/>
          <a:ext cx="115942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559594</xdr:colOff>
      <xdr:row>297</xdr:row>
      <xdr:rowOff>111351</xdr:rowOff>
    </xdr:from>
    <xdr:to>
      <xdr:col>1</xdr:col>
      <xdr:colOff>1143000</xdr:colOff>
      <xdr:row>297</xdr:row>
      <xdr:rowOff>941823</xdr:rowOff>
    </xdr:to>
    <xdr:pic>
      <xdr:nvPicPr>
        <xdr:cNvPr id="254" name="Рисунок 253" descr="Урна металлическая с крышкой, опрокидывающаяся ПК–30л. 360х360х550мм ― РусСнабЖение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5969" y="290195226"/>
          <a:ext cx="583406" cy="830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488156</xdr:colOff>
      <xdr:row>162</xdr:row>
      <xdr:rowOff>119063</xdr:rowOff>
    </xdr:from>
    <xdr:to>
      <xdr:col>1</xdr:col>
      <xdr:colOff>1148103</xdr:colOff>
      <xdr:row>162</xdr:row>
      <xdr:rowOff>928688</xdr:rowOff>
    </xdr:to>
    <xdr:pic>
      <xdr:nvPicPr>
        <xdr:cNvPr id="255" name="Рисунок 33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4531" y="158776988"/>
          <a:ext cx="659947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250032</xdr:colOff>
      <xdr:row>136</xdr:row>
      <xdr:rowOff>59530</xdr:rowOff>
    </xdr:from>
    <xdr:to>
      <xdr:col>1</xdr:col>
      <xdr:colOff>1604834</xdr:colOff>
      <xdr:row>137</xdr:row>
      <xdr:rowOff>3174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6407" y="132218905"/>
          <a:ext cx="1354802" cy="962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178593</xdr:colOff>
      <xdr:row>99</xdr:row>
      <xdr:rowOff>35719</xdr:rowOff>
    </xdr:from>
    <xdr:to>
      <xdr:col>1</xdr:col>
      <xdr:colOff>1610944</xdr:colOff>
      <xdr:row>99</xdr:row>
      <xdr:rowOff>988219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4968" y="95790544"/>
          <a:ext cx="143235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119062</xdr:colOff>
      <xdr:row>22</xdr:row>
      <xdr:rowOff>71437</xdr:rowOff>
    </xdr:from>
    <xdr:to>
      <xdr:col>1</xdr:col>
      <xdr:colOff>1611312</xdr:colOff>
      <xdr:row>22</xdr:row>
      <xdr:rowOff>976313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5437" y="21331237"/>
          <a:ext cx="1492250" cy="90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</xdr:colOff>
      <xdr:row>100</xdr:row>
      <xdr:rowOff>60877</xdr:rowOff>
    </xdr:from>
    <xdr:to>
      <xdr:col>1</xdr:col>
      <xdr:colOff>1559719</xdr:colOff>
      <xdr:row>100</xdr:row>
      <xdr:rowOff>972842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3062" y="96844402"/>
          <a:ext cx="1393032" cy="911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59530</xdr:colOff>
      <xdr:row>24</xdr:row>
      <xdr:rowOff>69409</xdr:rowOff>
    </xdr:from>
    <xdr:to>
      <xdr:col>1</xdr:col>
      <xdr:colOff>1641051</xdr:colOff>
      <xdr:row>24</xdr:row>
      <xdr:rowOff>964406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5905" y="23367559"/>
          <a:ext cx="1581521" cy="894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83343</xdr:colOff>
      <xdr:row>23</xdr:row>
      <xdr:rowOff>59532</xdr:rowOff>
    </xdr:from>
    <xdr:to>
      <xdr:col>1</xdr:col>
      <xdr:colOff>1524000</xdr:colOff>
      <xdr:row>23</xdr:row>
      <xdr:rowOff>952904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9718" y="22338507"/>
          <a:ext cx="1440657" cy="893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146</xdr:row>
      <xdr:rowOff>59529</xdr:rowOff>
    </xdr:from>
    <xdr:to>
      <xdr:col>1</xdr:col>
      <xdr:colOff>1367640</xdr:colOff>
      <xdr:row>146</xdr:row>
      <xdr:rowOff>889498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0688" y="142410654"/>
          <a:ext cx="1153327" cy="829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154782</xdr:colOff>
      <xdr:row>147</xdr:row>
      <xdr:rowOff>91003</xdr:rowOff>
    </xdr:from>
    <xdr:to>
      <xdr:col>1</xdr:col>
      <xdr:colOff>1428750</xdr:colOff>
      <xdr:row>147</xdr:row>
      <xdr:rowOff>960936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1157" y="143461303"/>
          <a:ext cx="1273968" cy="86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963083</xdr:colOff>
      <xdr:row>292</xdr:row>
      <xdr:rowOff>116415</xdr:rowOff>
    </xdr:from>
    <xdr:to>
      <xdr:col>1</xdr:col>
      <xdr:colOff>1460499</xdr:colOff>
      <xdr:row>292</xdr:row>
      <xdr:rowOff>895497</xdr:rowOff>
    </xdr:to>
    <xdr:pic>
      <xdr:nvPicPr>
        <xdr:cNvPr id="264" name="Рисунок 263" descr="Ð£ÑÐ½Ð° Ð¼ÐµÑÐ°Ð»Ð»Ð¸ÑÐµÑÐºÐ°Ñ Ñ ÐºÑÑÑÐºÐ¾Ð¹ (Ð¾Ð´Ð½Ð° Ð¾Ð¿Ð¾ÑÐ°) 30Ð». 800x370x300Ð¼Ð¼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1166" y="284003748"/>
          <a:ext cx="497416" cy="779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38</xdr:row>
      <xdr:rowOff>47624</xdr:rowOff>
    </xdr:from>
    <xdr:to>
      <xdr:col>1</xdr:col>
      <xdr:colOff>1464469</xdr:colOff>
      <xdr:row>38</xdr:row>
      <xdr:rowOff>953151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5" y="36861749"/>
          <a:ext cx="1273969" cy="905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392906</xdr:colOff>
      <xdr:row>261</xdr:row>
      <xdr:rowOff>71438</xdr:rowOff>
    </xdr:from>
    <xdr:ext cx="984250" cy="906781"/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9281" y="256255838"/>
          <a:ext cx="984250" cy="906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254000</xdr:colOff>
      <xdr:row>262</xdr:row>
      <xdr:rowOff>63500</xdr:rowOff>
    </xdr:from>
    <xdr:to>
      <xdr:col>1</xdr:col>
      <xdr:colOff>1406525</xdr:colOff>
      <xdr:row>262</xdr:row>
      <xdr:rowOff>915366</xdr:rowOff>
    </xdr:to>
    <xdr:pic>
      <xdr:nvPicPr>
        <xdr:cNvPr id="267" name="Рисунок 287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0375" y="257267075"/>
          <a:ext cx="1152525" cy="851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273844</xdr:colOff>
      <xdr:row>266</xdr:row>
      <xdr:rowOff>47625</xdr:rowOff>
    </xdr:from>
    <xdr:to>
      <xdr:col>1</xdr:col>
      <xdr:colOff>1436058</xdr:colOff>
      <xdr:row>266</xdr:row>
      <xdr:rowOff>971551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750219" y="261327900"/>
          <a:ext cx="1162214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108857</xdr:colOff>
      <xdr:row>192</xdr:row>
      <xdr:rowOff>108857</xdr:rowOff>
    </xdr:from>
    <xdr:ext cx="1448097" cy="814917"/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5232" y="189342032"/>
          <a:ext cx="1448097" cy="814917"/>
        </a:xfrm>
        <a:prstGeom prst="rect">
          <a:avLst/>
        </a:prstGeom>
      </xdr:spPr>
    </xdr:pic>
    <xdr:clientData/>
  </xdr:oneCellAnchor>
  <xdr:oneCellAnchor>
    <xdr:from>
      <xdr:col>1</xdr:col>
      <xdr:colOff>352425</xdr:colOff>
      <xdr:row>78</xdr:row>
      <xdr:rowOff>57149</xdr:rowOff>
    </xdr:from>
    <xdr:ext cx="933450" cy="905315"/>
    <xdr:pic>
      <xdr:nvPicPr>
        <xdr:cNvPr id="270" name="Рисунок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75037949"/>
          <a:ext cx="933450" cy="90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254000</xdr:colOff>
      <xdr:row>112</xdr:row>
      <xdr:rowOff>17084</xdr:rowOff>
    </xdr:from>
    <xdr:to>
      <xdr:col>1</xdr:col>
      <xdr:colOff>1428750</xdr:colOff>
      <xdr:row>112</xdr:row>
      <xdr:rowOff>963083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0375" y="108363959"/>
          <a:ext cx="1174750" cy="94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114</xdr:row>
      <xdr:rowOff>148166</xdr:rowOff>
    </xdr:from>
    <xdr:to>
      <xdr:col>1</xdr:col>
      <xdr:colOff>1608666</xdr:colOff>
      <xdr:row>114</xdr:row>
      <xdr:rowOff>889925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9875" y="110533391"/>
          <a:ext cx="1545166" cy="741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263</xdr:row>
      <xdr:rowOff>30892</xdr:rowOff>
    </xdr:from>
    <xdr:to>
      <xdr:col>1</xdr:col>
      <xdr:colOff>1259417</xdr:colOff>
      <xdr:row>263</xdr:row>
      <xdr:rowOff>942418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825625" y="258253642"/>
          <a:ext cx="910167" cy="911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317499</xdr:colOff>
      <xdr:row>265</xdr:row>
      <xdr:rowOff>116417</xdr:rowOff>
    </xdr:from>
    <xdr:to>
      <xdr:col>1</xdr:col>
      <xdr:colOff>1468871</xdr:colOff>
      <xdr:row>265</xdr:row>
      <xdr:rowOff>931333</xdr:rowOff>
    </xdr:to>
    <xdr:pic>
      <xdr:nvPicPr>
        <xdr:cNvPr id="274" name="Рисунок 273" descr="ÐÐ±ÑÐ¸Ð¹ Ð²Ð¸Ð´ Ð¸Ð·Ð´ÐµÐ»Ð¸Ñ 6102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3874" y="260377517"/>
          <a:ext cx="1151372" cy="814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264583</xdr:colOff>
      <xdr:row>163</xdr:row>
      <xdr:rowOff>105833</xdr:rowOff>
    </xdr:from>
    <xdr:to>
      <xdr:col>1</xdr:col>
      <xdr:colOff>1389384</xdr:colOff>
      <xdr:row>163</xdr:row>
      <xdr:rowOff>848783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0958" y="159782933"/>
          <a:ext cx="1124801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349249</xdr:colOff>
      <xdr:row>264</xdr:row>
      <xdr:rowOff>31750</xdr:rowOff>
    </xdr:from>
    <xdr:to>
      <xdr:col>1</xdr:col>
      <xdr:colOff>1386417</xdr:colOff>
      <xdr:row>264</xdr:row>
      <xdr:rowOff>1012854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241" r="18965" b="5317"/>
        <a:stretch/>
      </xdr:blipFill>
      <xdr:spPr bwMode="auto">
        <a:xfrm>
          <a:off x="677332" y="258508500"/>
          <a:ext cx="1037168" cy="981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370415</xdr:colOff>
      <xdr:row>243</xdr:row>
      <xdr:rowOff>63500</xdr:rowOff>
    </xdr:from>
    <xdr:to>
      <xdr:col>1</xdr:col>
      <xdr:colOff>1238250</xdr:colOff>
      <xdr:row>243</xdr:row>
      <xdr:rowOff>994833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6790" y="237902750"/>
          <a:ext cx="867835" cy="93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433918</xdr:colOff>
      <xdr:row>244</xdr:row>
      <xdr:rowOff>43303</xdr:rowOff>
    </xdr:from>
    <xdr:to>
      <xdr:col>1</xdr:col>
      <xdr:colOff>1296672</xdr:colOff>
      <xdr:row>244</xdr:row>
      <xdr:rowOff>973667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0293" y="238901728"/>
          <a:ext cx="862754" cy="930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306917</xdr:colOff>
      <xdr:row>254</xdr:row>
      <xdr:rowOff>59380</xdr:rowOff>
    </xdr:from>
    <xdr:to>
      <xdr:col>1</xdr:col>
      <xdr:colOff>1301750</xdr:colOff>
      <xdr:row>254</xdr:row>
      <xdr:rowOff>984749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3292" y="249109555"/>
          <a:ext cx="994833" cy="925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255</xdr:row>
      <xdr:rowOff>42333</xdr:rowOff>
    </xdr:from>
    <xdr:to>
      <xdr:col>1</xdr:col>
      <xdr:colOff>1294423</xdr:colOff>
      <xdr:row>255</xdr:row>
      <xdr:rowOff>963083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5" y="250111683"/>
          <a:ext cx="1008673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222248</xdr:colOff>
      <xdr:row>256</xdr:row>
      <xdr:rowOff>52915</xdr:rowOff>
    </xdr:from>
    <xdr:to>
      <xdr:col>1</xdr:col>
      <xdr:colOff>1322916</xdr:colOff>
      <xdr:row>256</xdr:row>
      <xdr:rowOff>921248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8623" y="251141440"/>
          <a:ext cx="1100668" cy="868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338666</xdr:colOff>
      <xdr:row>257</xdr:row>
      <xdr:rowOff>81233</xdr:rowOff>
    </xdr:from>
    <xdr:to>
      <xdr:col>1</xdr:col>
      <xdr:colOff>1322915</xdr:colOff>
      <xdr:row>257</xdr:row>
      <xdr:rowOff>974166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5041" y="252188933"/>
          <a:ext cx="984249" cy="89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77529</xdr:colOff>
      <xdr:row>32</xdr:row>
      <xdr:rowOff>55378</xdr:rowOff>
    </xdr:from>
    <xdr:ext cx="1501670" cy="940418"/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904" y="31506928"/>
          <a:ext cx="1501670" cy="94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444500</xdr:colOff>
      <xdr:row>260</xdr:row>
      <xdr:rowOff>63501</xdr:rowOff>
    </xdr:from>
    <xdr:to>
      <xdr:col>1</xdr:col>
      <xdr:colOff>1418392</xdr:colOff>
      <xdr:row>260</xdr:row>
      <xdr:rowOff>994833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0875" y="255228726"/>
          <a:ext cx="973892" cy="931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211667</xdr:colOff>
      <xdr:row>228</xdr:row>
      <xdr:rowOff>15501</xdr:rowOff>
    </xdr:from>
    <xdr:to>
      <xdr:col>1</xdr:col>
      <xdr:colOff>1545167</xdr:colOff>
      <xdr:row>228</xdr:row>
      <xdr:rowOff>963582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8042" y="223929201"/>
          <a:ext cx="1333500" cy="948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306916</xdr:colOff>
      <xdr:row>229</xdr:row>
      <xdr:rowOff>59156</xdr:rowOff>
    </xdr:from>
    <xdr:to>
      <xdr:col>1</xdr:col>
      <xdr:colOff>1524000</xdr:colOff>
      <xdr:row>229</xdr:row>
      <xdr:rowOff>959999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3291" y="224992031"/>
          <a:ext cx="1217084" cy="90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219976</xdr:colOff>
      <xdr:row>124</xdr:row>
      <xdr:rowOff>21167</xdr:rowOff>
    </xdr:from>
    <xdr:to>
      <xdr:col>1</xdr:col>
      <xdr:colOff>1481666</xdr:colOff>
      <xdr:row>124</xdr:row>
      <xdr:rowOff>981231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696351" y="120598142"/>
          <a:ext cx="1261690" cy="960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105832</xdr:colOff>
      <xdr:row>120</xdr:row>
      <xdr:rowOff>42333</xdr:rowOff>
    </xdr:from>
    <xdr:to>
      <xdr:col>1</xdr:col>
      <xdr:colOff>1574943</xdr:colOff>
      <xdr:row>120</xdr:row>
      <xdr:rowOff>995333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2207" y="116542608"/>
          <a:ext cx="1469111" cy="95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33</xdr:row>
      <xdr:rowOff>36279</xdr:rowOff>
    </xdr:from>
    <xdr:to>
      <xdr:col>1</xdr:col>
      <xdr:colOff>1418166</xdr:colOff>
      <xdr:row>33</xdr:row>
      <xdr:rowOff>985082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5625" y="32507004"/>
          <a:ext cx="1068916" cy="948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34</xdr:row>
      <xdr:rowOff>42333</xdr:rowOff>
    </xdr:from>
    <xdr:to>
      <xdr:col>1</xdr:col>
      <xdr:colOff>1403016</xdr:colOff>
      <xdr:row>34</xdr:row>
      <xdr:rowOff>973666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5625" y="33532233"/>
          <a:ext cx="1053766" cy="93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433917</xdr:colOff>
      <xdr:row>138</xdr:row>
      <xdr:rowOff>123791</xdr:rowOff>
    </xdr:from>
    <xdr:to>
      <xdr:col>1</xdr:col>
      <xdr:colOff>1301750</xdr:colOff>
      <xdr:row>138</xdr:row>
      <xdr:rowOff>963582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0292" y="134321516"/>
          <a:ext cx="867833" cy="83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52918</xdr:colOff>
      <xdr:row>239</xdr:row>
      <xdr:rowOff>42333</xdr:rowOff>
    </xdr:from>
    <xdr:to>
      <xdr:col>1</xdr:col>
      <xdr:colOff>1571851</xdr:colOff>
      <xdr:row>239</xdr:row>
      <xdr:rowOff>941917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9293" y="233804883"/>
          <a:ext cx="1518933" cy="899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338666</xdr:colOff>
      <xdr:row>241</xdr:row>
      <xdr:rowOff>54589</xdr:rowOff>
    </xdr:from>
    <xdr:to>
      <xdr:col>1</xdr:col>
      <xdr:colOff>1322916</xdr:colOff>
      <xdr:row>241</xdr:row>
      <xdr:rowOff>963583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5041" y="235855489"/>
          <a:ext cx="984250" cy="90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391583</xdr:colOff>
      <xdr:row>242</xdr:row>
      <xdr:rowOff>63499</xdr:rowOff>
    </xdr:from>
    <xdr:to>
      <xdr:col>1</xdr:col>
      <xdr:colOff>1284361</xdr:colOff>
      <xdr:row>242</xdr:row>
      <xdr:rowOff>994832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7958" y="236883574"/>
          <a:ext cx="892778" cy="93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250</xdr:row>
      <xdr:rowOff>65043</xdr:rowOff>
    </xdr:from>
    <xdr:to>
      <xdr:col>1</xdr:col>
      <xdr:colOff>1259417</xdr:colOff>
      <xdr:row>250</xdr:row>
      <xdr:rowOff>963582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245038518"/>
          <a:ext cx="878417" cy="898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264581</xdr:colOff>
      <xdr:row>225</xdr:row>
      <xdr:rowOff>42333</xdr:rowOff>
    </xdr:from>
    <xdr:to>
      <xdr:col>1</xdr:col>
      <xdr:colOff>1441982</xdr:colOff>
      <xdr:row>225</xdr:row>
      <xdr:rowOff>952499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0956" y="220898508"/>
          <a:ext cx="1177401" cy="910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285751</xdr:colOff>
      <xdr:row>226</xdr:row>
      <xdr:rowOff>52916</xdr:rowOff>
    </xdr:from>
    <xdr:to>
      <xdr:col>1</xdr:col>
      <xdr:colOff>1444694</xdr:colOff>
      <xdr:row>226</xdr:row>
      <xdr:rowOff>984250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6" y="221928266"/>
          <a:ext cx="1158943" cy="931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201083</xdr:colOff>
      <xdr:row>251</xdr:row>
      <xdr:rowOff>13237</xdr:rowOff>
    </xdr:from>
    <xdr:to>
      <xdr:col>1</xdr:col>
      <xdr:colOff>1418166</xdr:colOff>
      <xdr:row>251</xdr:row>
      <xdr:rowOff>986904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77458" y="246005887"/>
          <a:ext cx="1217083" cy="97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465666</xdr:colOff>
      <xdr:row>253</xdr:row>
      <xdr:rowOff>95249</xdr:rowOff>
    </xdr:from>
    <xdr:to>
      <xdr:col>1</xdr:col>
      <xdr:colOff>1344735</xdr:colOff>
      <xdr:row>253</xdr:row>
      <xdr:rowOff>984250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2041" y="248126249"/>
          <a:ext cx="879069" cy="88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296333</xdr:colOff>
      <xdr:row>252</xdr:row>
      <xdr:rowOff>72855</xdr:rowOff>
    </xdr:from>
    <xdr:to>
      <xdr:col>1</xdr:col>
      <xdr:colOff>1365248</xdr:colOff>
      <xdr:row>252</xdr:row>
      <xdr:rowOff>986082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2708" y="247084680"/>
          <a:ext cx="1068915" cy="913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370416</xdr:colOff>
      <xdr:row>42</xdr:row>
      <xdr:rowOff>42334</xdr:rowOff>
    </xdr:from>
    <xdr:to>
      <xdr:col>1</xdr:col>
      <xdr:colOff>1275291</xdr:colOff>
      <xdr:row>42</xdr:row>
      <xdr:rowOff>916913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6791" y="40237834"/>
          <a:ext cx="904875" cy="874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107659</xdr:colOff>
      <xdr:row>6</xdr:row>
      <xdr:rowOff>75000</xdr:rowOff>
    </xdr:from>
    <xdr:to>
      <xdr:col>4</xdr:col>
      <xdr:colOff>1085850</xdr:colOff>
      <xdr:row>6</xdr:row>
      <xdr:rowOff>567133</xdr:rowOff>
    </xdr:to>
    <xdr:pic>
      <xdr:nvPicPr>
        <xdr:cNvPr id="530" name="Рисунок 529" descr="1205.jpg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3659" y="894150"/>
          <a:ext cx="978191" cy="492133"/>
        </a:xfrm>
        <a:prstGeom prst="rect">
          <a:avLst/>
        </a:prstGeom>
      </xdr:spPr>
    </xdr:pic>
    <xdr:clientData/>
  </xdr:twoCellAnchor>
  <xdr:twoCellAnchor editAs="oneCell">
    <xdr:from>
      <xdr:col>4</xdr:col>
      <xdr:colOff>122084</xdr:colOff>
      <xdr:row>7</xdr:row>
      <xdr:rowOff>103224</xdr:rowOff>
    </xdr:from>
    <xdr:to>
      <xdr:col>4</xdr:col>
      <xdr:colOff>1073223</xdr:colOff>
      <xdr:row>7</xdr:row>
      <xdr:rowOff>626614</xdr:rowOff>
    </xdr:to>
    <xdr:pic>
      <xdr:nvPicPr>
        <xdr:cNvPr id="611" name="Рисунок 610" descr="1206.jpg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5921" y="4522381"/>
          <a:ext cx="951139" cy="52339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111768</xdr:colOff>
      <xdr:row>8</xdr:row>
      <xdr:rowOff>118952</xdr:rowOff>
    </xdr:from>
    <xdr:to>
      <xdr:col>10</xdr:col>
      <xdr:colOff>1127872</xdr:colOff>
      <xdr:row>8</xdr:row>
      <xdr:rowOff>668648</xdr:rowOff>
    </xdr:to>
    <xdr:pic>
      <xdr:nvPicPr>
        <xdr:cNvPr id="612" name="Рисунок 611" descr="1207.jpg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966" y="5346626"/>
          <a:ext cx="1016104" cy="549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235973</xdr:colOff>
      <xdr:row>10</xdr:row>
      <xdr:rowOff>99239</xdr:rowOff>
    </xdr:from>
    <xdr:to>
      <xdr:col>10</xdr:col>
      <xdr:colOff>897122</xdr:colOff>
      <xdr:row>10</xdr:row>
      <xdr:rowOff>542702</xdr:rowOff>
    </xdr:to>
    <xdr:pic>
      <xdr:nvPicPr>
        <xdr:cNvPr id="613" name="Рисунок 612" descr="1208.jpg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4171" y="6943948"/>
          <a:ext cx="661149" cy="443463"/>
        </a:xfrm>
        <a:prstGeom prst="rect">
          <a:avLst/>
        </a:prstGeom>
      </xdr:spPr>
    </xdr:pic>
    <xdr:clientData/>
  </xdr:twoCellAnchor>
  <xdr:twoCellAnchor editAs="oneCell">
    <xdr:from>
      <xdr:col>4</xdr:col>
      <xdr:colOff>110218</xdr:colOff>
      <xdr:row>14</xdr:row>
      <xdr:rowOff>98130</xdr:rowOff>
    </xdr:from>
    <xdr:to>
      <xdr:col>4</xdr:col>
      <xdr:colOff>1133475</xdr:colOff>
      <xdr:row>14</xdr:row>
      <xdr:rowOff>685800</xdr:rowOff>
    </xdr:to>
    <xdr:pic>
      <xdr:nvPicPr>
        <xdr:cNvPr id="614" name="Рисунок 613" descr="1209.jpg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6218" y="5775030"/>
          <a:ext cx="1023257" cy="587670"/>
        </a:xfrm>
        <a:prstGeom prst="rect">
          <a:avLst/>
        </a:prstGeom>
      </xdr:spPr>
    </xdr:pic>
    <xdr:clientData/>
  </xdr:twoCellAnchor>
  <xdr:twoCellAnchor editAs="oneCell">
    <xdr:from>
      <xdr:col>4</xdr:col>
      <xdr:colOff>83003</xdr:colOff>
      <xdr:row>15</xdr:row>
      <xdr:rowOff>95249</xdr:rowOff>
    </xdr:from>
    <xdr:to>
      <xdr:col>4</xdr:col>
      <xdr:colOff>1180868</xdr:colOff>
      <xdr:row>15</xdr:row>
      <xdr:rowOff>695324</xdr:rowOff>
    </xdr:to>
    <xdr:pic>
      <xdr:nvPicPr>
        <xdr:cNvPr id="615" name="Рисунок 614" descr="1210.jpg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003" y="6581774"/>
          <a:ext cx="1097865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116073</xdr:colOff>
      <xdr:row>16</xdr:row>
      <xdr:rowOff>58923</xdr:rowOff>
    </xdr:from>
    <xdr:to>
      <xdr:col>4</xdr:col>
      <xdr:colOff>1170495</xdr:colOff>
      <xdr:row>16</xdr:row>
      <xdr:rowOff>753138</xdr:rowOff>
    </xdr:to>
    <xdr:pic>
      <xdr:nvPicPr>
        <xdr:cNvPr id="616" name="Рисунок 615" descr="1211.jpg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5056" y="7346656"/>
          <a:ext cx="1054422" cy="694215"/>
        </a:xfrm>
        <a:prstGeom prst="rect">
          <a:avLst/>
        </a:prstGeom>
      </xdr:spPr>
    </xdr:pic>
    <xdr:clientData/>
  </xdr:twoCellAnchor>
  <xdr:twoCellAnchor editAs="oneCell">
    <xdr:from>
      <xdr:col>4</xdr:col>
      <xdr:colOff>203537</xdr:colOff>
      <xdr:row>17</xdr:row>
      <xdr:rowOff>57371</xdr:rowOff>
    </xdr:from>
    <xdr:to>
      <xdr:col>4</xdr:col>
      <xdr:colOff>1085407</xdr:colOff>
      <xdr:row>17</xdr:row>
      <xdr:rowOff>770406</xdr:rowOff>
    </xdr:to>
    <xdr:pic>
      <xdr:nvPicPr>
        <xdr:cNvPr id="617" name="Рисунок 616" descr="1212.jpg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2520" y="8153621"/>
          <a:ext cx="881870" cy="713035"/>
        </a:xfrm>
        <a:prstGeom prst="rect">
          <a:avLst/>
        </a:prstGeom>
      </xdr:spPr>
    </xdr:pic>
    <xdr:clientData/>
  </xdr:twoCellAnchor>
  <xdr:twoCellAnchor editAs="oneCell">
    <xdr:from>
      <xdr:col>4</xdr:col>
      <xdr:colOff>206829</xdr:colOff>
      <xdr:row>18</xdr:row>
      <xdr:rowOff>57150</xdr:rowOff>
    </xdr:from>
    <xdr:to>
      <xdr:col>4</xdr:col>
      <xdr:colOff>1027533</xdr:colOff>
      <xdr:row>18</xdr:row>
      <xdr:rowOff>699732</xdr:rowOff>
    </xdr:to>
    <xdr:pic>
      <xdr:nvPicPr>
        <xdr:cNvPr id="618" name="Рисунок 617" descr="1213.jpg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2829" y="8972550"/>
          <a:ext cx="820704" cy="642582"/>
        </a:xfrm>
        <a:prstGeom prst="rect">
          <a:avLst/>
        </a:prstGeom>
      </xdr:spPr>
    </xdr:pic>
    <xdr:clientData/>
  </xdr:twoCellAnchor>
  <xdr:twoCellAnchor editAs="oneCell">
    <xdr:from>
      <xdr:col>4</xdr:col>
      <xdr:colOff>209137</xdr:colOff>
      <xdr:row>19</xdr:row>
      <xdr:rowOff>79523</xdr:rowOff>
    </xdr:from>
    <xdr:to>
      <xdr:col>4</xdr:col>
      <xdr:colOff>1096482</xdr:colOff>
      <xdr:row>19</xdr:row>
      <xdr:rowOff>709848</xdr:rowOff>
    </xdr:to>
    <xdr:pic>
      <xdr:nvPicPr>
        <xdr:cNvPr id="619" name="Рисунок 618" descr="1214.jpg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120" y="9792808"/>
          <a:ext cx="887345" cy="630325"/>
        </a:xfrm>
        <a:prstGeom prst="rect">
          <a:avLst/>
        </a:prstGeom>
      </xdr:spPr>
    </xdr:pic>
    <xdr:clientData/>
  </xdr:twoCellAnchor>
  <xdr:twoCellAnchor editAs="oneCell">
    <xdr:from>
      <xdr:col>4</xdr:col>
      <xdr:colOff>99679</xdr:colOff>
      <xdr:row>22</xdr:row>
      <xdr:rowOff>77530</xdr:rowOff>
    </xdr:from>
    <xdr:to>
      <xdr:col>4</xdr:col>
      <xdr:colOff>1185087</xdr:colOff>
      <xdr:row>22</xdr:row>
      <xdr:rowOff>742064</xdr:rowOff>
    </xdr:to>
    <xdr:pic>
      <xdr:nvPicPr>
        <xdr:cNvPr id="620" name="Рисунок 619" descr="t12.png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8662" y="12216367"/>
          <a:ext cx="1085408" cy="664534"/>
        </a:xfrm>
        <a:prstGeom prst="rect">
          <a:avLst/>
        </a:prstGeom>
      </xdr:spPr>
    </xdr:pic>
    <xdr:clientData/>
  </xdr:twoCellAnchor>
  <xdr:twoCellAnchor editAs="oneCell">
    <xdr:from>
      <xdr:col>4</xdr:col>
      <xdr:colOff>145677</xdr:colOff>
      <xdr:row>20</xdr:row>
      <xdr:rowOff>66675</xdr:rowOff>
    </xdr:from>
    <xdr:to>
      <xdr:col>4</xdr:col>
      <xdr:colOff>1085407</xdr:colOff>
      <xdr:row>20</xdr:row>
      <xdr:rowOff>744534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4660" y="10588477"/>
          <a:ext cx="939730" cy="677859"/>
        </a:xfrm>
        <a:prstGeom prst="rect">
          <a:avLst/>
        </a:prstGeom>
      </xdr:spPr>
    </xdr:pic>
    <xdr:clientData/>
  </xdr:twoCellAnchor>
  <xdr:twoCellAnchor editAs="oneCell">
    <xdr:from>
      <xdr:col>4</xdr:col>
      <xdr:colOff>264106</xdr:colOff>
      <xdr:row>30</xdr:row>
      <xdr:rowOff>47370</xdr:rowOff>
    </xdr:from>
    <xdr:to>
      <xdr:col>4</xdr:col>
      <xdr:colOff>971550</xdr:colOff>
      <xdr:row>30</xdr:row>
      <xdr:rowOff>672054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4542" y="15785771"/>
          <a:ext cx="707444" cy="624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32</xdr:row>
      <xdr:rowOff>66675</xdr:rowOff>
    </xdr:from>
    <xdr:to>
      <xdr:col>4</xdr:col>
      <xdr:colOff>1095178</xdr:colOff>
      <xdr:row>32</xdr:row>
      <xdr:rowOff>752327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6975" y="17078325"/>
          <a:ext cx="914203" cy="685652"/>
        </a:xfrm>
        <a:prstGeom prst="rect">
          <a:avLst/>
        </a:prstGeom>
      </xdr:spPr>
    </xdr:pic>
    <xdr:clientData/>
  </xdr:twoCellAnchor>
  <xdr:twoCellAnchor editAs="oneCell">
    <xdr:from>
      <xdr:col>4</xdr:col>
      <xdr:colOff>173565</xdr:colOff>
      <xdr:row>33</xdr:row>
      <xdr:rowOff>62500</xdr:rowOff>
    </xdr:from>
    <xdr:to>
      <xdr:col>4</xdr:col>
      <xdr:colOff>1074676</xdr:colOff>
      <xdr:row>33</xdr:row>
      <xdr:rowOff>704850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9565" y="17883775"/>
          <a:ext cx="901111" cy="64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119934</xdr:colOff>
      <xdr:row>104</xdr:row>
      <xdr:rowOff>84481</xdr:rowOff>
    </xdr:from>
    <xdr:to>
      <xdr:col>10</xdr:col>
      <xdr:colOff>919273</xdr:colOff>
      <xdr:row>104</xdr:row>
      <xdr:rowOff>584262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48132" y="73471283"/>
          <a:ext cx="799339" cy="499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125</xdr:row>
      <xdr:rowOff>76474</xdr:rowOff>
    </xdr:from>
    <xdr:to>
      <xdr:col>4</xdr:col>
      <xdr:colOff>1123950</xdr:colOff>
      <xdr:row>125</xdr:row>
      <xdr:rowOff>754666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75" y="69046999"/>
          <a:ext cx="904875" cy="678192"/>
        </a:xfrm>
        <a:prstGeom prst="rect">
          <a:avLst/>
        </a:prstGeom>
      </xdr:spPr>
    </xdr:pic>
    <xdr:clientData/>
  </xdr:twoCellAnchor>
  <xdr:twoCellAnchor editAs="oneCell">
    <xdr:from>
      <xdr:col>0</xdr:col>
      <xdr:colOff>269358</xdr:colOff>
      <xdr:row>128</xdr:row>
      <xdr:rowOff>66748</xdr:rowOff>
    </xdr:from>
    <xdr:to>
      <xdr:col>1</xdr:col>
      <xdr:colOff>1024491</xdr:colOff>
      <xdr:row>128</xdr:row>
      <xdr:rowOff>712823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2674"/>
        <a:stretch/>
      </xdr:blipFill>
      <xdr:spPr>
        <a:xfrm>
          <a:off x="269358" y="91340614"/>
          <a:ext cx="1076325" cy="64607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209551</xdr:colOff>
      <xdr:row>114</xdr:row>
      <xdr:rowOff>19050</xdr:rowOff>
    </xdr:from>
    <xdr:to>
      <xdr:col>4</xdr:col>
      <xdr:colOff>971550</xdr:colOff>
      <xdr:row>114</xdr:row>
      <xdr:rowOff>730539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551" y="61702950"/>
          <a:ext cx="761999" cy="711489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115</xdr:row>
      <xdr:rowOff>50275</xdr:rowOff>
    </xdr:from>
    <xdr:to>
      <xdr:col>4</xdr:col>
      <xdr:colOff>952500</xdr:colOff>
      <xdr:row>115</xdr:row>
      <xdr:rowOff>771688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62543800"/>
          <a:ext cx="723900" cy="721413"/>
        </a:xfrm>
        <a:prstGeom prst="rect">
          <a:avLst/>
        </a:prstGeom>
      </xdr:spPr>
    </xdr:pic>
    <xdr:clientData/>
  </xdr:twoCellAnchor>
  <xdr:twoCellAnchor editAs="oneCell">
    <xdr:from>
      <xdr:col>4</xdr:col>
      <xdr:colOff>129885</xdr:colOff>
      <xdr:row>116</xdr:row>
      <xdr:rowOff>38100</xdr:rowOff>
    </xdr:from>
    <xdr:to>
      <xdr:col>4</xdr:col>
      <xdr:colOff>1038616</xdr:colOff>
      <xdr:row>116</xdr:row>
      <xdr:rowOff>781049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5885" y="64150875"/>
          <a:ext cx="908731" cy="742949"/>
        </a:xfrm>
        <a:prstGeom prst="rect">
          <a:avLst/>
        </a:prstGeom>
      </xdr:spPr>
    </xdr:pic>
    <xdr:clientData/>
  </xdr:twoCellAnchor>
  <xdr:twoCellAnchor editAs="oneCell">
    <xdr:from>
      <xdr:col>4</xdr:col>
      <xdr:colOff>82108</xdr:colOff>
      <xdr:row>117</xdr:row>
      <xdr:rowOff>97023</xdr:rowOff>
    </xdr:from>
    <xdr:to>
      <xdr:col>4</xdr:col>
      <xdr:colOff>1074331</xdr:colOff>
      <xdr:row>117</xdr:row>
      <xdr:rowOff>614435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7486" y="85711267"/>
          <a:ext cx="992223" cy="517412"/>
        </a:xfrm>
        <a:prstGeom prst="rect">
          <a:avLst/>
        </a:prstGeom>
      </xdr:spPr>
    </xdr:pic>
    <xdr:clientData/>
  </xdr:twoCellAnchor>
  <xdr:twoCellAnchor editAs="oneCell">
    <xdr:from>
      <xdr:col>4</xdr:col>
      <xdr:colOff>205233</xdr:colOff>
      <xdr:row>118</xdr:row>
      <xdr:rowOff>27162</xdr:rowOff>
    </xdr:from>
    <xdr:to>
      <xdr:col>4</xdr:col>
      <xdr:colOff>1028700</xdr:colOff>
      <xdr:row>118</xdr:row>
      <xdr:rowOff>781048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1233" y="67378437"/>
          <a:ext cx="823467" cy="75388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124</xdr:row>
      <xdr:rowOff>51918</xdr:rowOff>
    </xdr:from>
    <xdr:to>
      <xdr:col>4</xdr:col>
      <xdr:colOff>904876</xdr:colOff>
      <xdr:row>124</xdr:row>
      <xdr:rowOff>794340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0" y="68212818"/>
          <a:ext cx="428626" cy="742422"/>
        </a:xfrm>
        <a:prstGeom prst="rect">
          <a:avLst/>
        </a:prstGeom>
      </xdr:spPr>
    </xdr:pic>
    <xdr:clientData/>
  </xdr:twoCellAnchor>
  <xdr:twoCellAnchor editAs="oneCell">
    <xdr:from>
      <xdr:col>4</xdr:col>
      <xdr:colOff>341833</xdr:colOff>
      <xdr:row>126</xdr:row>
      <xdr:rowOff>57151</xdr:rowOff>
    </xdr:from>
    <xdr:to>
      <xdr:col>4</xdr:col>
      <xdr:colOff>908198</xdr:colOff>
      <xdr:row>126</xdr:row>
      <xdr:rowOff>579761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7211" y="88905465"/>
          <a:ext cx="566365" cy="52261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127</xdr:row>
      <xdr:rowOff>67028</xdr:rowOff>
    </xdr:from>
    <xdr:to>
      <xdr:col>4</xdr:col>
      <xdr:colOff>1051820</xdr:colOff>
      <xdr:row>127</xdr:row>
      <xdr:rowOff>762000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50" y="70656803"/>
          <a:ext cx="727970" cy="694972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60</xdr:row>
      <xdr:rowOff>44812</xdr:rowOff>
    </xdr:from>
    <xdr:to>
      <xdr:col>4</xdr:col>
      <xdr:colOff>952500</xdr:colOff>
      <xdr:row>60</xdr:row>
      <xdr:rowOff>647699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1275" y="24895537"/>
          <a:ext cx="657225" cy="60288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200023</xdr:colOff>
      <xdr:row>61</xdr:row>
      <xdr:rowOff>63542</xdr:rowOff>
    </xdr:from>
    <xdr:to>
      <xdr:col>4</xdr:col>
      <xdr:colOff>1019174</xdr:colOff>
      <xdr:row>61</xdr:row>
      <xdr:rowOff>733424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486023" y="25723892"/>
          <a:ext cx="819151" cy="669882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295277</xdr:colOff>
      <xdr:row>62</xdr:row>
      <xdr:rowOff>77619</xdr:rowOff>
    </xdr:from>
    <xdr:to>
      <xdr:col>4</xdr:col>
      <xdr:colOff>1028701</xdr:colOff>
      <xdr:row>62</xdr:row>
      <xdr:rowOff>733425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1277" y="26547594"/>
          <a:ext cx="733424" cy="655806"/>
        </a:xfrm>
        <a:prstGeom prst="rect">
          <a:avLst/>
        </a:prstGeom>
      </xdr:spPr>
    </xdr:pic>
    <xdr:clientData/>
  </xdr:twoCellAnchor>
  <xdr:twoCellAnchor editAs="oneCell">
    <xdr:from>
      <xdr:col>4</xdr:col>
      <xdr:colOff>180838</xdr:colOff>
      <xdr:row>63</xdr:row>
      <xdr:rowOff>66675</xdr:rowOff>
    </xdr:from>
    <xdr:to>
      <xdr:col>4</xdr:col>
      <xdr:colOff>1045224</xdr:colOff>
      <xdr:row>63</xdr:row>
      <xdr:rowOff>704849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6838" y="27346275"/>
          <a:ext cx="864386" cy="638174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64</xdr:row>
      <xdr:rowOff>83747</xdr:rowOff>
    </xdr:from>
    <xdr:to>
      <xdr:col>4</xdr:col>
      <xdr:colOff>1066800</xdr:colOff>
      <xdr:row>64</xdr:row>
      <xdr:rowOff>679625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6975" y="28172972"/>
          <a:ext cx="885825" cy="595878"/>
        </a:xfrm>
        <a:prstGeom prst="rect">
          <a:avLst/>
        </a:prstGeom>
      </xdr:spPr>
    </xdr:pic>
    <xdr:clientData/>
  </xdr:twoCellAnchor>
  <xdr:twoCellAnchor editAs="oneCell">
    <xdr:from>
      <xdr:col>4</xdr:col>
      <xdr:colOff>44199</xdr:colOff>
      <xdr:row>23</xdr:row>
      <xdr:rowOff>160898</xdr:rowOff>
    </xdr:from>
    <xdr:to>
      <xdr:col>4</xdr:col>
      <xdr:colOff>1181100</xdr:colOff>
      <xdr:row>23</xdr:row>
      <xdr:rowOff>686203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0199" y="13124423"/>
          <a:ext cx="1136901" cy="525305"/>
        </a:xfrm>
        <a:prstGeom prst="rect">
          <a:avLst/>
        </a:prstGeom>
      </xdr:spPr>
    </xdr:pic>
    <xdr:clientData/>
  </xdr:twoCellAnchor>
  <xdr:twoCellAnchor editAs="oneCell">
    <xdr:from>
      <xdr:col>4</xdr:col>
      <xdr:colOff>93695</xdr:colOff>
      <xdr:row>24</xdr:row>
      <xdr:rowOff>112842</xdr:rowOff>
    </xdr:from>
    <xdr:to>
      <xdr:col>4</xdr:col>
      <xdr:colOff>1081198</xdr:colOff>
      <xdr:row>24</xdr:row>
      <xdr:rowOff>755525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2590" y="16659761"/>
          <a:ext cx="987503" cy="642683"/>
        </a:xfrm>
        <a:prstGeom prst="rect">
          <a:avLst/>
        </a:prstGeom>
      </xdr:spPr>
    </xdr:pic>
    <xdr:clientData/>
  </xdr:twoCellAnchor>
  <xdr:twoCellAnchor editAs="oneCell">
    <xdr:from>
      <xdr:col>10</xdr:col>
      <xdr:colOff>144817</xdr:colOff>
      <xdr:row>25</xdr:row>
      <xdr:rowOff>46296</xdr:rowOff>
    </xdr:from>
    <xdr:to>
      <xdr:col>10</xdr:col>
      <xdr:colOff>1080936</xdr:colOff>
      <xdr:row>25</xdr:row>
      <xdr:rowOff>576819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53305" y="19827284"/>
          <a:ext cx="936119" cy="530523"/>
        </a:xfrm>
        <a:prstGeom prst="rect">
          <a:avLst/>
        </a:prstGeom>
      </xdr:spPr>
    </xdr:pic>
    <xdr:clientData/>
  </xdr:twoCellAnchor>
  <xdr:twoCellAnchor editAs="oneCell">
    <xdr:from>
      <xdr:col>4</xdr:col>
      <xdr:colOff>96172</xdr:colOff>
      <xdr:row>31</xdr:row>
      <xdr:rowOff>171449</xdr:rowOff>
    </xdr:from>
    <xdr:to>
      <xdr:col>4</xdr:col>
      <xdr:colOff>1117772</xdr:colOff>
      <xdr:row>31</xdr:row>
      <xdr:rowOff>720232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2172" y="16373474"/>
          <a:ext cx="1021600" cy="548783"/>
        </a:xfrm>
        <a:prstGeom prst="rect">
          <a:avLst/>
        </a:prstGeom>
      </xdr:spPr>
    </xdr:pic>
    <xdr:clientData/>
  </xdr:twoCellAnchor>
  <xdr:twoCellAnchor editAs="oneCell">
    <xdr:from>
      <xdr:col>4</xdr:col>
      <xdr:colOff>239246</xdr:colOff>
      <xdr:row>37</xdr:row>
      <xdr:rowOff>104775</xdr:rowOff>
    </xdr:from>
    <xdr:to>
      <xdr:col>4</xdr:col>
      <xdr:colOff>1093967</xdr:colOff>
      <xdr:row>37</xdr:row>
      <xdr:rowOff>714375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5246" y="19078575"/>
          <a:ext cx="854721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194454</xdr:colOff>
      <xdr:row>38</xdr:row>
      <xdr:rowOff>67860</xdr:rowOff>
    </xdr:from>
    <xdr:to>
      <xdr:col>4</xdr:col>
      <xdr:colOff>1085850</xdr:colOff>
      <xdr:row>38</xdr:row>
      <xdr:rowOff>719644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0454" y="20660910"/>
          <a:ext cx="891396" cy="651784"/>
        </a:xfrm>
        <a:prstGeom prst="rect">
          <a:avLst/>
        </a:prstGeom>
      </xdr:spPr>
    </xdr:pic>
    <xdr:clientData/>
  </xdr:twoCellAnchor>
  <xdr:twoCellAnchor editAs="oneCell">
    <xdr:from>
      <xdr:col>4</xdr:col>
      <xdr:colOff>248771</xdr:colOff>
      <xdr:row>65</xdr:row>
      <xdr:rowOff>64388</xdr:rowOff>
    </xdr:from>
    <xdr:to>
      <xdr:col>4</xdr:col>
      <xdr:colOff>1162050</xdr:colOff>
      <xdr:row>65</xdr:row>
      <xdr:rowOff>759331</xdr:rowOff>
    </xdr:to>
    <xdr:pic>
      <xdr:nvPicPr>
        <xdr:cNvPr id="17924" name="Рисунок 17923">
          <a:extLst>
            <a:ext uri="{FF2B5EF4-FFF2-40B4-BE49-F238E27FC236}">
              <a16:creationId xmlns:a16="http://schemas.microsoft.com/office/drawing/2014/main" id="{00000000-0008-0000-0100-000004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4771" y="28963238"/>
          <a:ext cx="913279" cy="694943"/>
        </a:xfrm>
        <a:prstGeom prst="rect">
          <a:avLst/>
        </a:prstGeom>
      </xdr:spPr>
    </xdr:pic>
    <xdr:clientData/>
  </xdr:twoCellAnchor>
  <xdr:twoCellAnchor editAs="oneCell">
    <xdr:from>
      <xdr:col>4</xdr:col>
      <xdr:colOff>97000</xdr:colOff>
      <xdr:row>66</xdr:row>
      <xdr:rowOff>76199</xdr:rowOff>
    </xdr:from>
    <xdr:to>
      <xdr:col>4</xdr:col>
      <xdr:colOff>1118049</xdr:colOff>
      <xdr:row>66</xdr:row>
      <xdr:rowOff>705970</xdr:rowOff>
    </xdr:to>
    <xdr:pic>
      <xdr:nvPicPr>
        <xdr:cNvPr id="17929" name="Рисунок 17928">
          <a:extLst>
            <a:ext uri="{FF2B5EF4-FFF2-40B4-BE49-F238E27FC236}">
              <a16:creationId xmlns:a16="http://schemas.microsoft.com/office/drawing/2014/main" id="{00000000-0008-0000-0100-000009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3000" y="29784674"/>
          <a:ext cx="1021049" cy="629771"/>
        </a:xfrm>
        <a:prstGeom prst="rect">
          <a:avLst/>
        </a:prstGeom>
      </xdr:spPr>
    </xdr:pic>
    <xdr:clientData/>
  </xdr:twoCellAnchor>
  <xdr:twoCellAnchor editAs="oneCell">
    <xdr:from>
      <xdr:col>4</xdr:col>
      <xdr:colOff>127979</xdr:colOff>
      <xdr:row>68</xdr:row>
      <xdr:rowOff>38100</xdr:rowOff>
    </xdr:from>
    <xdr:to>
      <xdr:col>4</xdr:col>
      <xdr:colOff>1105636</xdr:colOff>
      <xdr:row>68</xdr:row>
      <xdr:rowOff>733425</xdr:rowOff>
    </xdr:to>
    <xdr:pic>
      <xdr:nvPicPr>
        <xdr:cNvPr id="17930" name="Рисунок 17929">
          <a:extLst>
            <a:ext uri="{FF2B5EF4-FFF2-40B4-BE49-F238E27FC236}">
              <a16:creationId xmlns:a16="http://schemas.microsoft.com/office/drawing/2014/main" id="{00000000-0008-0000-0100-00000A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979" y="31365825"/>
          <a:ext cx="977657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219525</xdr:colOff>
      <xdr:row>69</xdr:row>
      <xdr:rowOff>90923</xdr:rowOff>
    </xdr:from>
    <xdr:to>
      <xdr:col>4</xdr:col>
      <xdr:colOff>1123950</xdr:colOff>
      <xdr:row>69</xdr:row>
      <xdr:rowOff>758720</xdr:rowOff>
    </xdr:to>
    <xdr:pic>
      <xdr:nvPicPr>
        <xdr:cNvPr id="17931" name="Рисунок 17930">
          <a:extLst>
            <a:ext uri="{FF2B5EF4-FFF2-40B4-BE49-F238E27FC236}">
              <a16:creationId xmlns:a16="http://schemas.microsoft.com/office/drawing/2014/main" id="{00000000-0008-0000-0100-00000B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525" y="32228273"/>
          <a:ext cx="904425" cy="667797"/>
        </a:xfrm>
        <a:prstGeom prst="rect">
          <a:avLst/>
        </a:prstGeom>
      </xdr:spPr>
    </xdr:pic>
    <xdr:clientData/>
  </xdr:twoCellAnchor>
  <xdr:twoCellAnchor editAs="oneCell">
    <xdr:from>
      <xdr:col>4</xdr:col>
      <xdr:colOff>83338</xdr:colOff>
      <xdr:row>70</xdr:row>
      <xdr:rowOff>38100</xdr:rowOff>
    </xdr:from>
    <xdr:to>
      <xdr:col>4</xdr:col>
      <xdr:colOff>1160091</xdr:colOff>
      <xdr:row>70</xdr:row>
      <xdr:rowOff>742950</xdr:rowOff>
    </xdr:to>
    <xdr:pic>
      <xdr:nvPicPr>
        <xdr:cNvPr id="17932" name="Рисунок 17931">
          <a:extLst>
            <a:ext uri="{FF2B5EF4-FFF2-40B4-BE49-F238E27FC236}">
              <a16:creationId xmlns:a16="http://schemas.microsoft.com/office/drawing/2014/main" id="{00000000-0008-0000-0100-00000C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338" y="32985075"/>
          <a:ext cx="1076753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107975</xdr:colOff>
      <xdr:row>71</xdr:row>
      <xdr:rowOff>38100</xdr:rowOff>
    </xdr:from>
    <xdr:to>
      <xdr:col>4</xdr:col>
      <xdr:colOff>1168798</xdr:colOff>
      <xdr:row>71</xdr:row>
      <xdr:rowOff>723266</xdr:rowOff>
    </xdr:to>
    <xdr:pic>
      <xdr:nvPicPr>
        <xdr:cNvPr id="17937" name="Рисунок 17936">
          <a:extLst>
            <a:ext uri="{FF2B5EF4-FFF2-40B4-BE49-F238E27FC236}">
              <a16:creationId xmlns:a16="http://schemas.microsoft.com/office/drawing/2014/main" id="{00000000-0008-0000-0100-000011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713" y="55980862"/>
          <a:ext cx="1060823" cy="68516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171442</xdr:colOff>
      <xdr:row>73</xdr:row>
      <xdr:rowOff>48469</xdr:rowOff>
    </xdr:from>
    <xdr:to>
      <xdr:col>4</xdr:col>
      <xdr:colOff>1190626</xdr:colOff>
      <xdr:row>73</xdr:row>
      <xdr:rowOff>782856</xdr:rowOff>
    </xdr:to>
    <xdr:pic>
      <xdr:nvPicPr>
        <xdr:cNvPr id="17938" name="Рисунок 17937">
          <a:extLst>
            <a:ext uri="{FF2B5EF4-FFF2-40B4-BE49-F238E27FC236}">
              <a16:creationId xmlns:a16="http://schemas.microsoft.com/office/drawing/2014/main" id="{00000000-0008-0000-0100-000012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8598" y="31754813"/>
          <a:ext cx="1019184" cy="734387"/>
        </a:xfrm>
        <a:prstGeom prst="rect">
          <a:avLst/>
        </a:prstGeom>
      </xdr:spPr>
    </xdr:pic>
    <xdr:clientData/>
  </xdr:twoCellAnchor>
  <xdr:twoCellAnchor editAs="oneCell">
    <xdr:from>
      <xdr:col>4</xdr:col>
      <xdr:colOff>150195</xdr:colOff>
      <xdr:row>108</xdr:row>
      <xdr:rowOff>92868</xdr:rowOff>
    </xdr:from>
    <xdr:to>
      <xdr:col>4</xdr:col>
      <xdr:colOff>936138</xdr:colOff>
      <xdr:row>108</xdr:row>
      <xdr:rowOff>719836</xdr:rowOff>
    </xdr:to>
    <xdr:pic>
      <xdr:nvPicPr>
        <xdr:cNvPr id="17940" name="Рисунок 17939">
          <a:extLst>
            <a:ext uri="{FF2B5EF4-FFF2-40B4-BE49-F238E27FC236}">
              <a16:creationId xmlns:a16="http://schemas.microsoft.com/office/drawing/2014/main" id="{00000000-0008-0000-0100-000014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4351" y="60600431"/>
          <a:ext cx="785943" cy="626968"/>
        </a:xfrm>
        <a:prstGeom prst="rect">
          <a:avLst/>
        </a:prstGeom>
      </xdr:spPr>
    </xdr:pic>
    <xdr:clientData/>
  </xdr:twoCellAnchor>
  <xdr:twoCellAnchor editAs="oneCell">
    <xdr:from>
      <xdr:col>4</xdr:col>
      <xdr:colOff>39059</xdr:colOff>
      <xdr:row>74</xdr:row>
      <xdr:rowOff>35988</xdr:rowOff>
    </xdr:from>
    <xdr:to>
      <xdr:col>4</xdr:col>
      <xdr:colOff>1174128</xdr:colOff>
      <xdr:row>74</xdr:row>
      <xdr:rowOff>722349</xdr:rowOff>
    </xdr:to>
    <xdr:pic>
      <xdr:nvPicPr>
        <xdr:cNvPr id="17941" name="Рисунок 17940">
          <a:extLst>
            <a:ext uri="{FF2B5EF4-FFF2-40B4-BE49-F238E27FC236}">
              <a16:creationId xmlns:a16="http://schemas.microsoft.com/office/drawing/2014/main" id="{00000000-0008-0000-0100-000015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8274" y="39487209"/>
          <a:ext cx="1135069" cy="686361"/>
        </a:xfrm>
        <a:prstGeom prst="rect">
          <a:avLst/>
        </a:prstGeom>
      </xdr:spPr>
    </xdr:pic>
    <xdr:clientData/>
  </xdr:twoCellAnchor>
  <xdr:twoCellAnchor editAs="oneCell">
    <xdr:from>
      <xdr:col>4</xdr:col>
      <xdr:colOff>54351</xdr:colOff>
      <xdr:row>75</xdr:row>
      <xdr:rowOff>76200</xdr:rowOff>
    </xdr:from>
    <xdr:to>
      <xdr:col>4</xdr:col>
      <xdr:colOff>1190625</xdr:colOff>
      <xdr:row>75</xdr:row>
      <xdr:rowOff>740744</xdr:rowOff>
    </xdr:to>
    <xdr:pic>
      <xdr:nvPicPr>
        <xdr:cNvPr id="17945" name="Рисунок 17944">
          <a:extLst>
            <a:ext uri="{FF2B5EF4-FFF2-40B4-BE49-F238E27FC236}">
              <a16:creationId xmlns:a16="http://schemas.microsoft.com/office/drawing/2014/main" id="{00000000-0008-0000-0100-000019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0351" y="40309800"/>
          <a:ext cx="1136274" cy="664544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76</xdr:row>
      <xdr:rowOff>66675</xdr:rowOff>
    </xdr:from>
    <xdr:to>
      <xdr:col>4</xdr:col>
      <xdr:colOff>1196895</xdr:colOff>
      <xdr:row>76</xdr:row>
      <xdr:rowOff>733425</xdr:rowOff>
    </xdr:to>
    <xdr:pic>
      <xdr:nvPicPr>
        <xdr:cNvPr id="17946" name="Рисунок 17945">
          <a:extLst>
            <a:ext uri="{FF2B5EF4-FFF2-40B4-BE49-F238E27FC236}">
              <a16:creationId xmlns:a16="http://schemas.microsoft.com/office/drawing/2014/main" id="{00000000-0008-0000-0100-00001A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4441" y="41109900"/>
          <a:ext cx="1118454" cy="666750"/>
        </a:xfrm>
        <a:prstGeom prst="rect">
          <a:avLst/>
        </a:prstGeom>
      </xdr:spPr>
    </xdr:pic>
    <xdr:clientData/>
  </xdr:twoCellAnchor>
  <xdr:twoCellAnchor editAs="oneCell">
    <xdr:from>
      <xdr:col>10</xdr:col>
      <xdr:colOff>61957</xdr:colOff>
      <xdr:row>88</xdr:row>
      <xdr:rowOff>79479</xdr:rowOff>
    </xdr:from>
    <xdr:to>
      <xdr:col>10</xdr:col>
      <xdr:colOff>941425</xdr:colOff>
      <xdr:row>88</xdr:row>
      <xdr:rowOff>637067</xdr:rowOff>
    </xdr:to>
    <xdr:pic>
      <xdr:nvPicPr>
        <xdr:cNvPr id="17947" name="Рисунок 17946">
          <a:extLst>
            <a:ext uri="{FF2B5EF4-FFF2-40B4-BE49-F238E27FC236}">
              <a16:creationId xmlns:a16="http://schemas.microsoft.com/office/drawing/2014/main" id="{00000000-0008-0000-0100-00001B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155" y="61393898"/>
          <a:ext cx="879468" cy="557588"/>
        </a:xfrm>
        <a:prstGeom prst="rect">
          <a:avLst/>
        </a:prstGeom>
      </xdr:spPr>
    </xdr:pic>
    <xdr:clientData/>
  </xdr:twoCellAnchor>
  <xdr:twoCellAnchor editAs="oneCell">
    <xdr:from>
      <xdr:col>4</xdr:col>
      <xdr:colOff>65556</xdr:colOff>
      <xdr:row>77</xdr:row>
      <xdr:rowOff>57150</xdr:rowOff>
    </xdr:from>
    <xdr:to>
      <xdr:col>4</xdr:col>
      <xdr:colOff>1208683</xdr:colOff>
      <xdr:row>77</xdr:row>
      <xdr:rowOff>742950</xdr:rowOff>
    </xdr:to>
    <xdr:pic>
      <xdr:nvPicPr>
        <xdr:cNvPr id="17948" name="Рисунок 17947">
          <a:extLst>
            <a:ext uri="{FF2B5EF4-FFF2-40B4-BE49-F238E27FC236}">
              <a16:creationId xmlns:a16="http://schemas.microsoft.com/office/drawing/2014/main" id="{00000000-0008-0000-0100-00001C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1556" y="42719625"/>
          <a:ext cx="1143127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81341</xdr:colOff>
      <xdr:row>78</xdr:row>
      <xdr:rowOff>64827</xdr:rowOff>
    </xdr:from>
    <xdr:to>
      <xdr:col>4</xdr:col>
      <xdr:colOff>1190625</xdr:colOff>
      <xdr:row>78</xdr:row>
      <xdr:rowOff>764617</xdr:rowOff>
    </xdr:to>
    <xdr:pic>
      <xdr:nvPicPr>
        <xdr:cNvPr id="17949" name="Рисунок 17948">
          <a:extLst>
            <a:ext uri="{FF2B5EF4-FFF2-40B4-BE49-F238E27FC236}">
              <a16:creationId xmlns:a16="http://schemas.microsoft.com/office/drawing/2014/main" id="{00000000-0008-0000-0100-00001D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341" y="43536927"/>
          <a:ext cx="1109284" cy="699790"/>
        </a:xfrm>
        <a:prstGeom prst="rect">
          <a:avLst/>
        </a:prstGeom>
      </xdr:spPr>
    </xdr:pic>
    <xdr:clientData/>
  </xdr:twoCellAnchor>
  <xdr:twoCellAnchor editAs="oneCell">
    <xdr:from>
      <xdr:col>4</xdr:col>
      <xdr:colOff>62645</xdr:colOff>
      <xdr:row>79</xdr:row>
      <xdr:rowOff>76200</xdr:rowOff>
    </xdr:from>
    <xdr:to>
      <xdr:col>4</xdr:col>
      <xdr:colOff>1191314</xdr:colOff>
      <xdr:row>79</xdr:row>
      <xdr:rowOff>781050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8645" y="45977175"/>
          <a:ext cx="1128669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230066</xdr:colOff>
      <xdr:row>80</xdr:row>
      <xdr:rowOff>86914</xdr:rowOff>
    </xdr:from>
    <xdr:to>
      <xdr:col>4</xdr:col>
      <xdr:colOff>1021862</xdr:colOff>
      <xdr:row>80</xdr:row>
      <xdr:rowOff>785702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9281" y="51665897"/>
          <a:ext cx="791796" cy="698788"/>
        </a:xfrm>
        <a:prstGeom prst="rect">
          <a:avLst/>
        </a:prstGeom>
      </xdr:spPr>
    </xdr:pic>
    <xdr:clientData/>
  </xdr:twoCellAnchor>
  <xdr:twoCellAnchor editAs="oneCell">
    <xdr:from>
      <xdr:col>4</xdr:col>
      <xdr:colOff>264550</xdr:colOff>
      <xdr:row>144</xdr:row>
      <xdr:rowOff>82717</xdr:rowOff>
    </xdr:from>
    <xdr:to>
      <xdr:col>4</xdr:col>
      <xdr:colOff>925697</xdr:colOff>
      <xdr:row>144</xdr:row>
      <xdr:rowOff>770424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8387" y="94690333"/>
          <a:ext cx="661147" cy="687707"/>
        </a:xfrm>
        <a:prstGeom prst="rect">
          <a:avLst/>
        </a:prstGeom>
      </xdr:spPr>
    </xdr:pic>
    <xdr:clientData/>
  </xdr:twoCellAnchor>
  <xdr:twoCellAnchor editAs="oneCell">
    <xdr:from>
      <xdr:col>4</xdr:col>
      <xdr:colOff>282645</xdr:colOff>
      <xdr:row>150</xdr:row>
      <xdr:rowOff>66675</xdr:rowOff>
    </xdr:from>
    <xdr:to>
      <xdr:col>4</xdr:col>
      <xdr:colOff>1017540</xdr:colOff>
      <xdr:row>150</xdr:row>
      <xdr:rowOff>758077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8645" y="74209275"/>
          <a:ext cx="734895" cy="691402"/>
        </a:xfrm>
        <a:prstGeom prst="rect">
          <a:avLst/>
        </a:prstGeom>
      </xdr:spPr>
    </xdr:pic>
    <xdr:clientData/>
  </xdr:twoCellAnchor>
  <xdr:twoCellAnchor editAs="oneCell">
    <xdr:from>
      <xdr:col>4</xdr:col>
      <xdr:colOff>318410</xdr:colOff>
      <xdr:row>151</xdr:row>
      <xdr:rowOff>62784</xdr:rowOff>
    </xdr:from>
    <xdr:to>
      <xdr:col>4</xdr:col>
      <xdr:colOff>1028699</xdr:colOff>
      <xdr:row>151</xdr:row>
      <xdr:rowOff>733638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4410" y="75824634"/>
          <a:ext cx="710289" cy="670854"/>
        </a:xfrm>
        <a:prstGeom prst="rect">
          <a:avLst/>
        </a:prstGeom>
      </xdr:spPr>
    </xdr:pic>
    <xdr:clientData/>
  </xdr:twoCellAnchor>
  <xdr:twoCellAnchor editAs="oneCell">
    <xdr:from>
      <xdr:col>4</xdr:col>
      <xdr:colOff>47869</xdr:colOff>
      <xdr:row>155</xdr:row>
      <xdr:rowOff>42457</xdr:rowOff>
    </xdr:from>
    <xdr:to>
      <xdr:col>4</xdr:col>
      <xdr:colOff>1212029</xdr:colOff>
      <xdr:row>155</xdr:row>
      <xdr:rowOff>704851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869" y="80662057"/>
          <a:ext cx="1164160" cy="662394"/>
        </a:xfrm>
        <a:prstGeom prst="rect">
          <a:avLst/>
        </a:prstGeom>
      </xdr:spPr>
    </xdr:pic>
    <xdr:clientData/>
  </xdr:twoCellAnchor>
  <xdr:twoCellAnchor editAs="oneCell">
    <xdr:from>
      <xdr:col>4</xdr:col>
      <xdr:colOff>59393</xdr:colOff>
      <xdr:row>156</xdr:row>
      <xdr:rowOff>52113</xdr:rowOff>
    </xdr:from>
    <xdr:to>
      <xdr:col>4</xdr:col>
      <xdr:colOff>1162051</xdr:colOff>
      <xdr:row>156</xdr:row>
      <xdr:rowOff>714375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393" y="81481338"/>
          <a:ext cx="1102658" cy="662262"/>
        </a:xfrm>
        <a:prstGeom prst="rect">
          <a:avLst/>
        </a:prstGeom>
      </xdr:spPr>
    </xdr:pic>
    <xdr:clientData/>
  </xdr:twoCellAnchor>
  <xdr:twoCellAnchor editAs="oneCell">
    <xdr:from>
      <xdr:col>4</xdr:col>
      <xdr:colOff>54669</xdr:colOff>
      <xdr:row>162</xdr:row>
      <xdr:rowOff>111499</xdr:rowOff>
    </xdr:from>
    <xdr:to>
      <xdr:col>5</xdr:col>
      <xdr:colOff>1</xdr:colOff>
      <xdr:row>162</xdr:row>
      <xdr:rowOff>695325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0669" y="82350349"/>
          <a:ext cx="1174056" cy="583826"/>
        </a:xfrm>
        <a:prstGeom prst="rect">
          <a:avLst/>
        </a:prstGeom>
      </xdr:spPr>
    </xdr:pic>
    <xdr:clientData/>
  </xdr:twoCellAnchor>
  <xdr:twoCellAnchor editAs="oneCell">
    <xdr:from>
      <xdr:col>4</xdr:col>
      <xdr:colOff>242218</xdr:colOff>
      <xdr:row>166</xdr:row>
      <xdr:rowOff>13777</xdr:rowOff>
    </xdr:from>
    <xdr:to>
      <xdr:col>4</xdr:col>
      <xdr:colOff>1061928</xdr:colOff>
      <xdr:row>166</xdr:row>
      <xdr:rowOff>737697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6956" y="125876684"/>
          <a:ext cx="819710" cy="72392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167</xdr:row>
      <xdr:rowOff>19050</xdr:rowOff>
    </xdr:from>
    <xdr:to>
      <xdr:col>4</xdr:col>
      <xdr:colOff>1011035</xdr:colOff>
      <xdr:row>167</xdr:row>
      <xdr:rowOff>742950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33650" y="83877150"/>
          <a:ext cx="763385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168</xdr:row>
      <xdr:rowOff>66675</xdr:rowOff>
    </xdr:from>
    <xdr:to>
      <xdr:col>4</xdr:col>
      <xdr:colOff>1000125</xdr:colOff>
      <xdr:row>168</xdr:row>
      <xdr:rowOff>754592</xdr:rowOff>
    </xdr:to>
    <xdr:pic>
      <xdr:nvPicPr>
        <xdr:cNvPr id="17920" name="Рисунок 17919">
          <a:extLst>
            <a:ext uri="{FF2B5EF4-FFF2-40B4-BE49-F238E27FC236}">
              <a16:creationId xmlns:a16="http://schemas.microsoft.com/office/drawing/2014/main" id="{00000000-0008-0000-0100-0000004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750" y="84734400"/>
          <a:ext cx="714375" cy="687917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304801</xdr:colOff>
      <xdr:row>169</xdr:row>
      <xdr:rowOff>104775</xdr:rowOff>
    </xdr:from>
    <xdr:to>
      <xdr:col>4</xdr:col>
      <xdr:colOff>962121</xdr:colOff>
      <xdr:row>169</xdr:row>
      <xdr:rowOff>742950</xdr:rowOff>
    </xdr:to>
    <xdr:pic>
      <xdr:nvPicPr>
        <xdr:cNvPr id="17921" name="Рисунок 17920">
          <a:extLst>
            <a:ext uri="{FF2B5EF4-FFF2-40B4-BE49-F238E27FC236}">
              <a16:creationId xmlns:a16="http://schemas.microsoft.com/office/drawing/2014/main" id="{00000000-0008-0000-0100-0000014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90801" y="85582125"/>
          <a:ext cx="657320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109</xdr:row>
      <xdr:rowOff>57149</xdr:rowOff>
    </xdr:from>
    <xdr:to>
      <xdr:col>4</xdr:col>
      <xdr:colOff>1143000</xdr:colOff>
      <xdr:row>109</xdr:row>
      <xdr:rowOff>714374</xdr:rowOff>
    </xdr:to>
    <xdr:pic>
      <xdr:nvPicPr>
        <xdr:cNvPr id="17923" name="Рисунок 17922">
          <a:extLst>
            <a:ext uri="{FF2B5EF4-FFF2-40B4-BE49-F238E27FC236}">
              <a16:creationId xmlns:a16="http://schemas.microsoft.com/office/drawing/2014/main" id="{00000000-0008-0000-0100-0000034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8875" y="37861874"/>
          <a:ext cx="1000125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206563</xdr:colOff>
      <xdr:row>67</xdr:row>
      <xdr:rowOff>62190</xdr:rowOff>
    </xdr:from>
    <xdr:to>
      <xdr:col>4</xdr:col>
      <xdr:colOff>1085850</xdr:colOff>
      <xdr:row>67</xdr:row>
      <xdr:rowOff>721655</xdr:rowOff>
    </xdr:to>
    <xdr:pic>
      <xdr:nvPicPr>
        <xdr:cNvPr id="17925" name="Рисунок 17924">
          <a:extLst>
            <a:ext uri="{FF2B5EF4-FFF2-40B4-BE49-F238E27FC236}">
              <a16:creationId xmlns:a16="http://schemas.microsoft.com/office/drawing/2014/main" id="{00000000-0008-0000-0100-000005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2563" y="30580290"/>
          <a:ext cx="879287" cy="659465"/>
        </a:xfrm>
        <a:prstGeom prst="rect">
          <a:avLst/>
        </a:prstGeom>
      </xdr:spPr>
    </xdr:pic>
    <xdr:clientData/>
  </xdr:twoCellAnchor>
  <xdr:twoCellAnchor editAs="oneCell">
    <xdr:from>
      <xdr:col>4</xdr:col>
      <xdr:colOff>59579</xdr:colOff>
      <xdr:row>72</xdr:row>
      <xdr:rowOff>38100</xdr:rowOff>
    </xdr:from>
    <xdr:to>
      <xdr:col>4</xdr:col>
      <xdr:colOff>1171575</xdr:colOff>
      <xdr:row>72</xdr:row>
      <xdr:rowOff>685800</xdr:rowOff>
    </xdr:to>
    <xdr:pic>
      <xdr:nvPicPr>
        <xdr:cNvPr id="17927" name="Рисунок 17926">
          <a:extLst>
            <a:ext uri="{FF2B5EF4-FFF2-40B4-BE49-F238E27FC236}">
              <a16:creationId xmlns:a16="http://schemas.microsoft.com/office/drawing/2014/main" id="{00000000-0008-0000-0100-0000074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 r="-964"/>
        <a:stretch/>
      </xdr:blipFill>
      <xdr:spPr>
        <a:xfrm>
          <a:off x="2345579" y="34604325"/>
          <a:ext cx="1111996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83</xdr:row>
      <xdr:rowOff>76199</xdr:rowOff>
    </xdr:from>
    <xdr:to>
      <xdr:col>4</xdr:col>
      <xdr:colOff>1164507</xdr:colOff>
      <xdr:row>83</xdr:row>
      <xdr:rowOff>771524</xdr:rowOff>
    </xdr:to>
    <xdr:pic>
      <xdr:nvPicPr>
        <xdr:cNvPr id="17934" name="Рисунок 17933">
          <a:extLst>
            <a:ext uri="{FF2B5EF4-FFF2-40B4-BE49-F238E27FC236}">
              <a16:creationId xmlns:a16="http://schemas.microsoft.com/office/drawing/2014/main" id="{00000000-0008-0000-0100-00000E4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2200" y="54883049"/>
          <a:ext cx="1088307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84</xdr:row>
      <xdr:rowOff>38100</xdr:rowOff>
    </xdr:from>
    <xdr:to>
      <xdr:col>4</xdr:col>
      <xdr:colOff>1038226</xdr:colOff>
      <xdr:row>84</xdr:row>
      <xdr:rowOff>782683</xdr:rowOff>
    </xdr:to>
    <xdr:pic>
      <xdr:nvPicPr>
        <xdr:cNvPr id="17935" name="Рисунок 17934">
          <a:extLst>
            <a:ext uri="{FF2B5EF4-FFF2-40B4-BE49-F238E27FC236}">
              <a16:creationId xmlns:a16="http://schemas.microsoft.com/office/drawing/2014/main" id="{00000000-0008-0000-0100-00000F4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3541" y="55128042"/>
          <a:ext cx="723900" cy="744583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85</xdr:row>
      <xdr:rowOff>49742</xdr:rowOff>
    </xdr:from>
    <xdr:to>
      <xdr:col>4</xdr:col>
      <xdr:colOff>1162050</xdr:colOff>
      <xdr:row>85</xdr:row>
      <xdr:rowOff>742950</xdr:rowOff>
    </xdr:to>
    <xdr:pic>
      <xdr:nvPicPr>
        <xdr:cNvPr id="17936" name="Рисунок 17935">
          <a:extLst>
            <a:ext uri="{FF2B5EF4-FFF2-40B4-BE49-F238E27FC236}">
              <a16:creationId xmlns:a16="http://schemas.microsoft.com/office/drawing/2014/main" id="{00000000-0008-0000-0100-0000104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1725" y="56475842"/>
          <a:ext cx="1076325" cy="693208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129</xdr:row>
      <xdr:rowOff>84982</xdr:rowOff>
    </xdr:from>
    <xdr:to>
      <xdr:col>4</xdr:col>
      <xdr:colOff>1200150</xdr:colOff>
      <xdr:row>129</xdr:row>
      <xdr:rowOff>704850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2030" y="72294007"/>
          <a:ext cx="1144120" cy="619868"/>
        </a:xfrm>
        <a:prstGeom prst="rect">
          <a:avLst/>
        </a:prstGeom>
      </xdr:spPr>
    </xdr:pic>
    <xdr:clientData/>
  </xdr:twoCellAnchor>
  <xdr:twoCellAnchor editAs="oneCell">
    <xdr:from>
      <xdr:col>4</xdr:col>
      <xdr:colOff>75081</xdr:colOff>
      <xdr:row>157</xdr:row>
      <xdr:rowOff>105894</xdr:rowOff>
    </xdr:from>
    <xdr:to>
      <xdr:col>4</xdr:col>
      <xdr:colOff>1178499</xdr:colOff>
      <xdr:row>157</xdr:row>
      <xdr:rowOff>742950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1081" y="88821744"/>
          <a:ext cx="1103418" cy="637056"/>
        </a:xfrm>
        <a:prstGeom prst="rect">
          <a:avLst/>
        </a:prstGeom>
      </xdr:spPr>
    </xdr:pic>
    <xdr:clientData/>
  </xdr:twoCellAnchor>
  <xdr:twoCellAnchor editAs="oneCell">
    <xdr:from>
      <xdr:col>4</xdr:col>
      <xdr:colOff>143435</xdr:colOff>
      <xdr:row>158</xdr:row>
      <xdr:rowOff>127185</xdr:rowOff>
    </xdr:from>
    <xdr:to>
      <xdr:col>4</xdr:col>
      <xdr:colOff>1085850</xdr:colOff>
      <xdr:row>158</xdr:row>
      <xdr:rowOff>689238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9435" y="89652660"/>
          <a:ext cx="942415" cy="562053"/>
        </a:xfrm>
        <a:prstGeom prst="rect">
          <a:avLst/>
        </a:prstGeom>
      </xdr:spPr>
    </xdr:pic>
    <xdr:clientData/>
  </xdr:twoCellAnchor>
  <xdr:twoCellAnchor editAs="oneCell">
    <xdr:from>
      <xdr:col>4</xdr:col>
      <xdr:colOff>101254</xdr:colOff>
      <xdr:row>9</xdr:row>
      <xdr:rowOff>74650</xdr:rowOff>
    </xdr:from>
    <xdr:to>
      <xdr:col>4</xdr:col>
      <xdr:colOff>1158727</xdr:colOff>
      <xdr:row>9</xdr:row>
      <xdr:rowOff>708838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0237" y="3319795"/>
          <a:ext cx="1057473" cy="634188"/>
        </a:xfrm>
        <a:prstGeom prst="rect">
          <a:avLst/>
        </a:prstGeom>
      </xdr:spPr>
    </xdr:pic>
    <xdr:clientData/>
  </xdr:twoCellAnchor>
  <xdr:twoCellAnchor editAs="oneCell">
    <xdr:from>
      <xdr:col>10</xdr:col>
      <xdr:colOff>123285</xdr:colOff>
      <xdr:row>11</xdr:row>
      <xdr:rowOff>138849</xdr:rowOff>
    </xdr:from>
    <xdr:to>
      <xdr:col>10</xdr:col>
      <xdr:colOff>808517</xdr:colOff>
      <xdr:row>11</xdr:row>
      <xdr:rowOff>632202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483" y="7792076"/>
          <a:ext cx="685232" cy="493353"/>
        </a:xfrm>
        <a:prstGeom prst="rect">
          <a:avLst/>
        </a:prstGeom>
      </xdr:spPr>
    </xdr:pic>
    <xdr:clientData/>
  </xdr:twoCellAnchor>
  <xdr:twoCellAnchor editAs="oneCell">
    <xdr:from>
      <xdr:col>4</xdr:col>
      <xdr:colOff>61046</xdr:colOff>
      <xdr:row>21</xdr:row>
      <xdr:rowOff>62023</xdr:rowOff>
    </xdr:from>
    <xdr:to>
      <xdr:col>4</xdr:col>
      <xdr:colOff>1140784</xdr:colOff>
      <xdr:row>21</xdr:row>
      <xdr:rowOff>747226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029" y="11392343"/>
          <a:ext cx="1079738" cy="685203"/>
        </a:xfrm>
        <a:prstGeom prst="rect">
          <a:avLst/>
        </a:prstGeom>
      </xdr:spPr>
    </xdr:pic>
    <xdr:clientData/>
  </xdr:twoCellAnchor>
  <xdr:twoCellAnchor editAs="oneCell">
    <xdr:from>
      <xdr:col>4</xdr:col>
      <xdr:colOff>121831</xdr:colOff>
      <xdr:row>180</xdr:row>
      <xdr:rowOff>99681</xdr:rowOff>
    </xdr:from>
    <xdr:to>
      <xdr:col>4</xdr:col>
      <xdr:colOff>1185543</xdr:colOff>
      <xdr:row>180</xdr:row>
      <xdr:rowOff>730991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48" t="15649" r="4240" b="12950"/>
        <a:stretch/>
      </xdr:blipFill>
      <xdr:spPr bwMode="auto">
        <a:xfrm>
          <a:off x="2791046" y="87807210"/>
          <a:ext cx="1063712" cy="63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132907</xdr:colOff>
      <xdr:row>181</xdr:row>
      <xdr:rowOff>121831</xdr:rowOff>
    </xdr:from>
    <xdr:to>
      <xdr:col>4</xdr:col>
      <xdr:colOff>1063257</xdr:colOff>
      <xdr:row>181</xdr:row>
      <xdr:rowOff>712530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48" t="19563" r="2047" b="2190"/>
        <a:stretch/>
      </xdr:blipFill>
      <xdr:spPr bwMode="auto">
        <a:xfrm>
          <a:off x="2802122" y="88637878"/>
          <a:ext cx="930350" cy="59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143982</xdr:colOff>
      <xdr:row>182</xdr:row>
      <xdr:rowOff>85315</xdr:rowOff>
    </xdr:from>
    <xdr:to>
      <xdr:col>4</xdr:col>
      <xdr:colOff>1041105</xdr:colOff>
      <xdr:row>182</xdr:row>
      <xdr:rowOff>755796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197" y="89409879"/>
          <a:ext cx="897123" cy="67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66453</xdr:colOff>
      <xdr:row>81</xdr:row>
      <xdr:rowOff>33227</xdr:rowOff>
    </xdr:from>
    <xdr:to>
      <xdr:col>4</xdr:col>
      <xdr:colOff>1144139</xdr:colOff>
      <xdr:row>81</xdr:row>
      <xdr:rowOff>719027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5668" y="39484448"/>
          <a:ext cx="1077686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11075</xdr:colOff>
      <xdr:row>90</xdr:row>
      <xdr:rowOff>66452</xdr:rowOff>
    </xdr:from>
    <xdr:to>
      <xdr:col>4</xdr:col>
      <xdr:colOff>1154075</xdr:colOff>
      <xdr:row>90</xdr:row>
      <xdr:rowOff>780827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24912" y="62189388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55378</xdr:colOff>
      <xdr:row>86</xdr:row>
      <xdr:rowOff>33226</xdr:rowOff>
    </xdr:from>
    <xdr:to>
      <xdr:col>4</xdr:col>
      <xdr:colOff>1150753</xdr:colOff>
      <xdr:row>86</xdr:row>
      <xdr:rowOff>652351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04"/>
        <a:stretch/>
      </xdr:blipFill>
      <xdr:spPr>
        <a:xfrm>
          <a:off x="2724593" y="42718517"/>
          <a:ext cx="109537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155058</xdr:colOff>
      <xdr:row>105</xdr:row>
      <xdr:rowOff>44302</xdr:rowOff>
    </xdr:from>
    <xdr:to>
      <xdr:col>4</xdr:col>
      <xdr:colOff>1038886</xdr:colOff>
      <xdr:row>105</xdr:row>
      <xdr:rowOff>742062</xdr:rowOff>
    </xdr:to>
    <xdr:pic>
      <xdr:nvPicPr>
        <xdr:cNvPr id="100" name="Рисунок 99" descr="http://avenmaf.ru/sites/default/files/styles/thumbnail/public/d-3_1_sinyaya.jpg?itok=Lx2TQZJA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4273" y="46772180"/>
          <a:ext cx="883828" cy="69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210436</xdr:colOff>
      <xdr:row>106</xdr:row>
      <xdr:rowOff>66453</xdr:rowOff>
    </xdr:from>
    <xdr:ext cx="844674" cy="587473"/>
    <xdr:pic>
      <xdr:nvPicPr>
        <xdr:cNvPr id="101" name="Рисунок 100" descr="http://avenmaf.ru/sites/default/files/styles/thumbnail/public/d-16.jpg?itok=FlUlUYa5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9651" y="47602848"/>
          <a:ext cx="844674" cy="587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188285</xdr:colOff>
      <xdr:row>112</xdr:row>
      <xdr:rowOff>88605</xdr:rowOff>
    </xdr:from>
    <xdr:to>
      <xdr:col>4</xdr:col>
      <xdr:colOff>1140785</xdr:colOff>
      <xdr:row>112</xdr:row>
      <xdr:rowOff>770435</xdr:rowOff>
    </xdr:to>
    <xdr:pic>
      <xdr:nvPicPr>
        <xdr:cNvPr id="102" name="Рисунок 101" descr="http://avenmaf.ru/sites/default/files/styles/thumbnail/public/mgm-315_1.jpg?itok=Co2LDXyz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51667588"/>
          <a:ext cx="952500" cy="681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188285</xdr:colOff>
      <xdr:row>130</xdr:row>
      <xdr:rowOff>55378</xdr:rowOff>
    </xdr:from>
    <xdr:to>
      <xdr:col>4</xdr:col>
      <xdr:colOff>974651</xdr:colOff>
      <xdr:row>130</xdr:row>
      <xdr:rowOff>749906</xdr:rowOff>
    </xdr:to>
    <xdr:pic>
      <xdr:nvPicPr>
        <xdr:cNvPr id="103" name="Рисунок 534" descr="C:\Users\admin\Desktop\Счастливый ребенок 2016\Картинки Счастливый ребенок\Спортивные элементы\И-9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61713140"/>
          <a:ext cx="786366" cy="69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121831</xdr:colOff>
      <xdr:row>131</xdr:row>
      <xdr:rowOff>121832</xdr:rowOff>
    </xdr:from>
    <xdr:to>
      <xdr:col>4</xdr:col>
      <xdr:colOff>1140144</xdr:colOff>
      <xdr:row>131</xdr:row>
      <xdr:rowOff>697762</xdr:rowOff>
    </xdr:to>
    <xdr:pic>
      <xdr:nvPicPr>
        <xdr:cNvPr id="104" name="Рисунок 103" descr="http://avenmaf.ru/sites/default/files/styles/thumbnail/public/i-10_0.jpg?itok=5BVndeI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1046" y="62588111"/>
          <a:ext cx="1018313" cy="575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287965</xdr:colOff>
      <xdr:row>132</xdr:row>
      <xdr:rowOff>33227</xdr:rowOff>
    </xdr:from>
    <xdr:to>
      <xdr:col>4</xdr:col>
      <xdr:colOff>1057013</xdr:colOff>
      <xdr:row>132</xdr:row>
      <xdr:rowOff>775291</xdr:rowOff>
    </xdr:to>
    <xdr:pic>
      <xdr:nvPicPr>
        <xdr:cNvPr id="105" name="Picture 1" descr="http://avenmaf.ru/sites/default/files/styles/thumbnail/public/tm-37_1_0.jpg?itok=vSTw3BCI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7180" y="63308024"/>
          <a:ext cx="769048" cy="742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77529</xdr:colOff>
      <xdr:row>153</xdr:row>
      <xdr:rowOff>110756</xdr:rowOff>
    </xdr:from>
    <xdr:to>
      <xdr:col>4</xdr:col>
      <xdr:colOff>1103404</xdr:colOff>
      <xdr:row>153</xdr:row>
      <xdr:rowOff>693262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6744" y="67738256"/>
          <a:ext cx="1025875" cy="58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64395</xdr:colOff>
      <xdr:row>197</xdr:row>
      <xdr:rowOff>89648</xdr:rowOff>
    </xdr:from>
    <xdr:ext cx="1053353" cy="634252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3610" y="80919241"/>
          <a:ext cx="1053353" cy="634252"/>
        </a:xfrm>
        <a:prstGeom prst="rect">
          <a:avLst/>
        </a:prstGeom>
      </xdr:spPr>
    </xdr:pic>
    <xdr:clientData/>
  </xdr:oneCellAnchor>
  <xdr:oneCellAnchor>
    <xdr:from>
      <xdr:col>4</xdr:col>
      <xdr:colOff>133910</xdr:colOff>
      <xdr:row>198</xdr:row>
      <xdr:rowOff>61073</xdr:rowOff>
    </xdr:from>
    <xdr:ext cx="1028140" cy="678268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3125" y="81699183"/>
          <a:ext cx="1028140" cy="678268"/>
        </a:xfrm>
        <a:prstGeom prst="rect">
          <a:avLst/>
        </a:prstGeom>
      </xdr:spPr>
    </xdr:pic>
    <xdr:clientData/>
  </xdr:oneCellAnchor>
  <xdr:oneCellAnchor>
    <xdr:from>
      <xdr:col>4</xdr:col>
      <xdr:colOff>78440</xdr:colOff>
      <xdr:row>199</xdr:row>
      <xdr:rowOff>78442</xdr:rowOff>
    </xdr:from>
    <xdr:ext cx="1121709" cy="632339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7655" y="82525070"/>
          <a:ext cx="1121709" cy="632339"/>
        </a:xfrm>
        <a:prstGeom prst="rect">
          <a:avLst/>
        </a:prstGeom>
      </xdr:spPr>
    </xdr:pic>
    <xdr:clientData/>
  </xdr:oneCellAnchor>
  <xdr:twoCellAnchor>
    <xdr:from>
      <xdr:col>4</xdr:col>
      <xdr:colOff>221512</xdr:colOff>
      <xdr:row>186</xdr:row>
      <xdr:rowOff>77529</xdr:rowOff>
    </xdr:from>
    <xdr:to>
      <xdr:col>4</xdr:col>
      <xdr:colOff>1107558</xdr:colOff>
      <xdr:row>186</xdr:row>
      <xdr:rowOff>690257</xdr:rowOff>
    </xdr:to>
    <xdr:pic>
      <xdr:nvPicPr>
        <xdr:cNvPr id="111" name="Рисунок 3" descr="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613"/>
        <a:stretch>
          <a:fillRect/>
        </a:stretch>
      </xdr:blipFill>
      <xdr:spPr bwMode="auto">
        <a:xfrm>
          <a:off x="2890727" y="80907122"/>
          <a:ext cx="886046" cy="61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155058</xdr:colOff>
      <xdr:row>187</xdr:row>
      <xdr:rowOff>110755</xdr:rowOff>
    </xdr:from>
    <xdr:to>
      <xdr:col>4</xdr:col>
      <xdr:colOff>1017040</xdr:colOff>
      <xdr:row>187</xdr:row>
      <xdr:rowOff>697761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4273" y="81748865"/>
          <a:ext cx="861982" cy="587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110756</xdr:colOff>
      <xdr:row>188</xdr:row>
      <xdr:rowOff>49042</xdr:rowOff>
    </xdr:from>
    <xdr:to>
      <xdr:col>4</xdr:col>
      <xdr:colOff>1107559</xdr:colOff>
      <xdr:row>188</xdr:row>
      <xdr:rowOff>785032</xdr:rowOff>
    </xdr:to>
    <xdr:pic>
      <xdr:nvPicPr>
        <xdr:cNvPr id="120" name="Рисунок 119" descr="http://dzls.ru/wp-content/uploads/2016/01/010981e273e3d3d28071eb12f725c1b6-1.jpg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9971" y="82495670"/>
          <a:ext cx="996803" cy="735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226220</xdr:colOff>
      <xdr:row>40</xdr:row>
      <xdr:rowOff>59532</xdr:rowOff>
    </xdr:from>
    <xdr:to>
      <xdr:col>4</xdr:col>
      <xdr:colOff>1071564</xdr:colOff>
      <xdr:row>40</xdr:row>
      <xdr:rowOff>709796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220" y="21443157"/>
          <a:ext cx="845344" cy="65026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41</xdr:row>
      <xdr:rowOff>95250</xdr:rowOff>
    </xdr:from>
    <xdr:to>
      <xdr:col>4</xdr:col>
      <xdr:colOff>916781</xdr:colOff>
      <xdr:row>41</xdr:row>
      <xdr:rowOff>709822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9875" y="22288500"/>
          <a:ext cx="773906" cy="614572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42</xdr:row>
      <xdr:rowOff>59532</xdr:rowOff>
    </xdr:from>
    <xdr:to>
      <xdr:col>4</xdr:col>
      <xdr:colOff>1047750</xdr:colOff>
      <xdr:row>42</xdr:row>
      <xdr:rowOff>755590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9875" y="23062407"/>
          <a:ext cx="904875" cy="696058"/>
        </a:xfrm>
        <a:prstGeom prst="rect">
          <a:avLst/>
        </a:prstGeom>
      </xdr:spPr>
    </xdr:pic>
    <xdr:clientData/>
  </xdr:twoCellAnchor>
  <xdr:twoCellAnchor editAs="oneCell">
    <xdr:from>
      <xdr:col>4</xdr:col>
      <xdr:colOff>154781</xdr:colOff>
      <xdr:row>46</xdr:row>
      <xdr:rowOff>59532</xdr:rowOff>
    </xdr:from>
    <xdr:to>
      <xdr:col>4</xdr:col>
      <xdr:colOff>919273</xdr:colOff>
      <xdr:row>46</xdr:row>
      <xdr:rowOff>722778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0159" y="31026858"/>
          <a:ext cx="764492" cy="663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245048</xdr:colOff>
      <xdr:row>49</xdr:row>
      <xdr:rowOff>22392</xdr:rowOff>
    </xdr:from>
    <xdr:to>
      <xdr:col>4</xdr:col>
      <xdr:colOff>974652</xdr:colOff>
      <xdr:row>49</xdr:row>
      <xdr:rowOff>603928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0426" y="33415270"/>
          <a:ext cx="729604" cy="58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50</xdr:row>
      <xdr:rowOff>41912</xdr:rowOff>
    </xdr:from>
    <xdr:to>
      <xdr:col>4</xdr:col>
      <xdr:colOff>1166813</xdr:colOff>
      <xdr:row>50</xdr:row>
      <xdr:rowOff>753069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4625" y="26783350"/>
          <a:ext cx="1119188" cy="711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130968</xdr:colOff>
      <xdr:row>51</xdr:row>
      <xdr:rowOff>119062</xdr:rowOff>
    </xdr:from>
    <xdr:to>
      <xdr:col>4</xdr:col>
      <xdr:colOff>1131093</xdr:colOff>
      <xdr:row>51</xdr:row>
      <xdr:rowOff>756577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7968" y="27670125"/>
          <a:ext cx="1000125" cy="63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59532</xdr:colOff>
      <xdr:row>52</xdr:row>
      <xdr:rowOff>50681</xdr:rowOff>
    </xdr:from>
    <xdr:to>
      <xdr:col>4</xdr:col>
      <xdr:colOff>1007878</xdr:colOff>
      <xdr:row>52</xdr:row>
      <xdr:rowOff>676304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910" y="35869111"/>
          <a:ext cx="948346" cy="62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363072</xdr:colOff>
      <xdr:row>143</xdr:row>
      <xdr:rowOff>65727</xdr:rowOff>
    </xdr:from>
    <xdr:ext cx="513918" cy="677224"/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072" y="78575540"/>
          <a:ext cx="513918" cy="677224"/>
        </a:xfrm>
        <a:prstGeom prst="rect">
          <a:avLst/>
        </a:prstGeom>
      </xdr:spPr>
    </xdr:pic>
    <xdr:clientData/>
  </xdr:oneCellAnchor>
  <xdr:twoCellAnchor editAs="oneCell">
    <xdr:from>
      <xdr:col>4</xdr:col>
      <xdr:colOff>357189</xdr:colOff>
      <xdr:row>145</xdr:row>
      <xdr:rowOff>11908</xdr:rowOff>
    </xdr:from>
    <xdr:to>
      <xdr:col>4</xdr:col>
      <xdr:colOff>988220</xdr:colOff>
      <xdr:row>145</xdr:row>
      <xdr:rowOff>762069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4189" y="77402533"/>
          <a:ext cx="631031" cy="750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258617</xdr:colOff>
      <xdr:row>148</xdr:row>
      <xdr:rowOff>44107</xdr:rowOff>
    </xdr:from>
    <xdr:to>
      <xdr:col>4</xdr:col>
      <xdr:colOff>908198</xdr:colOff>
      <xdr:row>148</xdr:row>
      <xdr:rowOff>643858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2454" y="99502828"/>
          <a:ext cx="649581" cy="59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261937</xdr:colOff>
      <xdr:row>142</xdr:row>
      <xdr:rowOff>23813</xdr:rowOff>
    </xdr:from>
    <xdr:to>
      <xdr:col>4</xdr:col>
      <xdr:colOff>964406</xdr:colOff>
      <xdr:row>142</xdr:row>
      <xdr:rowOff>698183</xdr:rowOff>
    </xdr:to>
    <xdr:pic>
      <xdr:nvPicPr>
        <xdr:cNvPr id="135" name="Рисунок 134" descr="Детская беседка ДЕ-1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8937" y="75795188"/>
          <a:ext cx="702469" cy="674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133350</xdr:colOff>
      <xdr:row>172</xdr:row>
      <xdr:rowOff>49256</xdr:rowOff>
    </xdr:from>
    <xdr:ext cx="981075" cy="705568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0350" y="93096600"/>
          <a:ext cx="981075" cy="705568"/>
        </a:xfrm>
        <a:prstGeom prst="rect">
          <a:avLst/>
        </a:prstGeom>
      </xdr:spPr>
    </xdr:pic>
    <xdr:clientData/>
  </xdr:oneCellAnchor>
  <xdr:oneCellAnchor>
    <xdr:from>
      <xdr:col>4</xdr:col>
      <xdr:colOff>249332</xdr:colOff>
      <xdr:row>171</xdr:row>
      <xdr:rowOff>47625</xdr:rowOff>
    </xdr:from>
    <xdr:ext cx="625639" cy="604771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710" y="115399805"/>
          <a:ext cx="625639" cy="604771"/>
        </a:xfrm>
        <a:prstGeom prst="rect">
          <a:avLst/>
        </a:prstGeom>
      </xdr:spPr>
    </xdr:pic>
    <xdr:clientData/>
  </xdr:oneCellAnchor>
  <xdr:twoCellAnchor editAs="oneCell">
    <xdr:from>
      <xdr:col>4</xdr:col>
      <xdr:colOff>309564</xdr:colOff>
      <xdr:row>173</xdr:row>
      <xdr:rowOff>71437</xdr:rowOff>
    </xdr:from>
    <xdr:to>
      <xdr:col>4</xdr:col>
      <xdr:colOff>819593</xdr:colOff>
      <xdr:row>173</xdr:row>
      <xdr:rowOff>610665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942" y="117040652"/>
          <a:ext cx="510029" cy="539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260278</xdr:colOff>
      <xdr:row>174</xdr:row>
      <xdr:rowOff>28797</xdr:rowOff>
    </xdr:from>
    <xdr:to>
      <xdr:col>4</xdr:col>
      <xdr:colOff>886046</xdr:colOff>
      <xdr:row>174</xdr:row>
      <xdr:rowOff>553635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5656" y="117806530"/>
          <a:ext cx="625768" cy="524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250034</xdr:colOff>
      <xdr:row>175</xdr:row>
      <xdr:rowOff>60124</xdr:rowOff>
    </xdr:from>
    <xdr:to>
      <xdr:col>4</xdr:col>
      <xdr:colOff>863895</xdr:colOff>
      <xdr:row>175</xdr:row>
      <xdr:rowOff>601680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5412" y="118646374"/>
          <a:ext cx="613861" cy="541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226220</xdr:colOff>
      <xdr:row>47</xdr:row>
      <xdr:rowOff>37064</xdr:rowOff>
    </xdr:from>
    <xdr:to>
      <xdr:col>4</xdr:col>
      <xdr:colOff>1047751</xdr:colOff>
      <xdr:row>47</xdr:row>
      <xdr:rowOff>663282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0376" y="25159252"/>
          <a:ext cx="821531" cy="6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216251</xdr:colOff>
      <xdr:row>163</xdr:row>
      <xdr:rowOff>58700</xdr:rowOff>
    </xdr:from>
    <xdr:to>
      <xdr:col>4</xdr:col>
      <xdr:colOff>1063256</xdr:colOff>
      <xdr:row>163</xdr:row>
      <xdr:rowOff>586448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1629" y="109651578"/>
          <a:ext cx="847005" cy="527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261938</xdr:colOff>
      <xdr:row>165</xdr:row>
      <xdr:rowOff>47625</xdr:rowOff>
    </xdr:from>
    <xdr:to>
      <xdr:col>4</xdr:col>
      <xdr:colOff>1083470</xdr:colOff>
      <xdr:row>165</xdr:row>
      <xdr:rowOff>702469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6094" y="90666094"/>
          <a:ext cx="821532" cy="65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178593</xdr:colOff>
      <xdr:row>45</xdr:row>
      <xdr:rowOff>45914</xdr:rowOff>
    </xdr:from>
    <xdr:to>
      <xdr:col>4</xdr:col>
      <xdr:colOff>904874</xdr:colOff>
      <xdr:row>45</xdr:row>
      <xdr:rowOff>687094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2906" y="30025852"/>
          <a:ext cx="726281" cy="64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35</xdr:row>
      <xdr:rowOff>47625</xdr:rowOff>
    </xdr:from>
    <xdr:to>
      <xdr:col>4</xdr:col>
      <xdr:colOff>1035843</xdr:colOff>
      <xdr:row>35</xdr:row>
      <xdr:rowOff>698353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7188" y="19311938"/>
          <a:ext cx="892968" cy="650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178594</xdr:colOff>
      <xdr:row>36</xdr:row>
      <xdr:rowOff>51886</xdr:rowOff>
    </xdr:from>
    <xdr:to>
      <xdr:col>4</xdr:col>
      <xdr:colOff>957139</xdr:colOff>
      <xdr:row>36</xdr:row>
      <xdr:rowOff>738187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2907" y="20125824"/>
          <a:ext cx="778545" cy="68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53</xdr:row>
      <xdr:rowOff>78002</xdr:rowOff>
    </xdr:from>
    <xdr:to>
      <xdr:col>4</xdr:col>
      <xdr:colOff>1059656</xdr:colOff>
      <xdr:row>53</xdr:row>
      <xdr:rowOff>770294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7188" y="32486815"/>
          <a:ext cx="916781" cy="692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150372</xdr:colOff>
      <xdr:row>54</xdr:row>
      <xdr:rowOff>47625</xdr:rowOff>
    </xdr:from>
    <xdr:to>
      <xdr:col>4</xdr:col>
      <xdr:colOff>1143000</xdr:colOff>
      <xdr:row>54</xdr:row>
      <xdr:rowOff>752913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685" y="33266063"/>
          <a:ext cx="992628" cy="70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71439</xdr:colOff>
      <xdr:row>55</xdr:row>
      <xdr:rowOff>44212</xdr:rowOff>
    </xdr:from>
    <xdr:to>
      <xdr:col>4</xdr:col>
      <xdr:colOff>1107281</xdr:colOff>
      <xdr:row>55</xdr:row>
      <xdr:rowOff>789154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2" y="34072275"/>
          <a:ext cx="1035842" cy="744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199362</xdr:colOff>
      <xdr:row>2</xdr:row>
      <xdr:rowOff>29194</xdr:rowOff>
    </xdr:from>
    <xdr:to>
      <xdr:col>4</xdr:col>
      <xdr:colOff>996803</xdr:colOff>
      <xdr:row>2</xdr:row>
      <xdr:rowOff>625902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199" y="1214281"/>
          <a:ext cx="797441" cy="596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210435</xdr:colOff>
      <xdr:row>3</xdr:row>
      <xdr:rowOff>35493</xdr:rowOff>
    </xdr:from>
    <xdr:to>
      <xdr:col>4</xdr:col>
      <xdr:colOff>1129709</xdr:colOff>
      <xdr:row>3</xdr:row>
      <xdr:rowOff>730989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4272" y="2029098"/>
          <a:ext cx="919274" cy="695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343344</xdr:colOff>
      <xdr:row>4</xdr:row>
      <xdr:rowOff>20081</xdr:rowOff>
    </xdr:from>
    <xdr:to>
      <xdr:col>4</xdr:col>
      <xdr:colOff>930350</xdr:colOff>
      <xdr:row>4</xdr:row>
      <xdr:rowOff>546722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8722" y="2822203"/>
          <a:ext cx="587006" cy="526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221512</xdr:colOff>
      <xdr:row>141</xdr:row>
      <xdr:rowOff>110756</xdr:rowOff>
    </xdr:from>
    <xdr:to>
      <xdr:col>7</xdr:col>
      <xdr:colOff>874971</xdr:colOff>
      <xdr:row>141</xdr:row>
      <xdr:rowOff>598081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4128" y="93909855"/>
          <a:ext cx="653459" cy="487325"/>
        </a:xfrm>
        <a:prstGeom prst="rect">
          <a:avLst/>
        </a:prstGeom>
      </xdr:spPr>
    </xdr:pic>
    <xdr:clientData/>
  </xdr:twoCellAnchor>
  <xdr:twoCellAnchor>
    <xdr:from>
      <xdr:col>7</xdr:col>
      <xdr:colOff>238816</xdr:colOff>
      <xdr:row>152</xdr:row>
      <xdr:rowOff>48803</xdr:rowOff>
    </xdr:from>
    <xdr:to>
      <xdr:col>7</xdr:col>
      <xdr:colOff>996802</xdr:colOff>
      <xdr:row>152</xdr:row>
      <xdr:rowOff>620233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1432" y="101933076"/>
          <a:ext cx="757986" cy="571430"/>
        </a:xfrm>
        <a:prstGeom prst="rect">
          <a:avLst/>
        </a:prstGeom>
      </xdr:spPr>
    </xdr:pic>
    <xdr:clientData/>
  </xdr:twoCellAnchor>
  <xdr:twoCellAnchor editAs="oneCell">
    <xdr:from>
      <xdr:col>4</xdr:col>
      <xdr:colOff>177210</xdr:colOff>
      <xdr:row>93</xdr:row>
      <xdr:rowOff>44302</xdr:rowOff>
    </xdr:from>
    <xdr:to>
      <xdr:col>4</xdr:col>
      <xdr:colOff>1030030</xdr:colOff>
      <xdr:row>93</xdr:row>
      <xdr:rowOff>808332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7646" y="63728895"/>
          <a:ext cx="852820" cy="764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221512</xdr:colOff>
      <xdr:row>92</xdr:row>
      <xdr:rowOff>46987</xdr:rowOff>
    </xdr:from>
    <xdr:to>
      <xdr:col>4</xdr:col>
      <xdr:colOff>1151860</xdr:colOff>
      <xdr:row>92</xdr:row>
      <xdr:rowOff>772928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1948" y="65348615"/>
          <a:ext cx="930348" cy="725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66453</xdr:colOff>
      <xdr:row>96</xdr:row>
      <xdr:rowOff>66453</xdr:rowOff>
    </xdr:from>
    <xdr:to>
      <xdr:col>4</xdr:col>
      <xdr:colOff>1118633</xdr:colOff>
      <xdr:row>96</xdr:row>
      <xdr:rowOff>776560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6889" y="64559563"/>
          <a:ext cx="1052180" cy="710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110756</xdr:colOff>
      <xdr:row>95</xdr:row>
      <xdr:rowOff>33227</xdr:rowOff>
    </xdr:from>
    <xdr:to>
      <xdr:col>4</xdr:col>
      <xdr:colOff>1118634</xdr:colOff>
      <xdr:row>95</xdr:row>
      <xdr:rowOff>725526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1192" y="66143372"/>
          <a:ext cx="1007878" cy="69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143984</xdr:colOff>
      <xdr:row>94</xdr:row>
      <xdr:rowOff>51668</xdr:rowOff>
    </xdr:from>
    <xdr:to>
      <xdr:col>7</xdr:col>
      <xdr:colOff>930350</xdr:colOff>
      <xdr:row>94</xdr:row>
      <xdr:rowOff>614574</xdr:rowOff>
    </xdr:to>
    <xdr:pic>
      <xdr:nvPicPr>
        <xdr:cNvPr id="157" name="Рисунок 156" descr="http://avenmaf.ru/sites/default/files/styles/thumbnail/public/mgm-315_1.jpg?itok=Co2LDXyz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600" y="65353296"/>
          <a:ext cx="786366" cy="562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55378</xdr:colOff>
      <xdr:row>97</xdr:row>
      <xdr:rowOff>93410</xdr:rowOff>
    </xdr:from>
    <xdr:to>
      <xdr:col>4</xdr:col>
      <xdr:colOff>1087660</xdr:colOff>
      <xdr:row>97</xdr:row>
      <xdr:rowOff>719913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814" y="67820590"/>
          <a:ext cx="1032282" cy="626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44302</xdr:colOff>
      <xdr:row>100</xdr:row>
      <xdr:rowOff>44302</xdr:rowOff>
    </xdr:from>
    <xdr:to>
      <xdr:col>4</xdr:col>
      <xdr:colOff>1130163</xdr:colOff>
      <xdr:row>100</xdr:row>
      <xdr:rowOff>686685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064738" y="68580000"/>
          <a:ext cx="1085861" cy="6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88605</xdr:colOff>
      <xdr:row>99</xdr:row>
      <xdr:rowOff>88605</xdr:rowOff>
    </xdr:from>
    <xdr:to>
      <xdr:col>4</xdr:col>
      <xdr:colOff>1129710</xdr:colOff>
      <xdr:row>99</xdr:row>
      <xdr:rowOff>716771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9041" y="69432820"/>
          <a:ext cx="1041105" cy="62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199361</xdr:colOff>
      <xdr:row>98</xdr:row>
      <xdr:rowOff>36514</xdr:rowOff>
    </xdr:from>
    <xdr:to>
      <xdr:col>4</xdr:col>
      <xdr:colOff>1041105</xdr:colOff>
      <xdr:row>98</xdr:row>
      <xdr:rowOff>780959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9797" y="70189247"/>
          <a:ext cx="841744" cy="744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232588</xdr:colOff>
      <xdr:row>2</xdr:row>
      <xdr:rowOff>62047</xdr:rowOff>
    </xdr:from>
    <xdr:ext cx="587005" cy="518334"/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0786" y="18226000"/>
          <a:ext cx="587005" cy="518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222132</xdr:colOff>
      <xdr:row>3</xdr:row>
      <xdr:rowOff>55378</xdr:rowOff>
    </xdr:from>
    <xdr:to>
      <xdr:col>10</xdr:col>
      <xdr:colOff>898992</xdr:colOff>
      <xdr:row>3</xdr:row>
      <xdr:rowOff>542703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0330" y="2048983"/>
          <a:ext cx="676860" cy="4873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121832</xdr:colOff>
      <xdr:row>4</xdr:row>
      <xdr:rowOff>22152</xdr:rowOff>
    </xdr:from>
    <xdr:to>
      <xdr:col>10</xdr:col>
      <xdr:colOff>985727</xdr:colOff>
      <xdr:row>4</xdr:row>
      <xdr:rowOff>584389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0030" y="2824274"/>
          <a:ext cx="863895" cy="562237"/>
        </a:xfrm>
        <a:prstGeom prst="rect">
          <a:avLst/>
        </a:prstGeom>
      </xdr:spPr>
    </xdr:pic>
    <xdr:clientData/>
  </xdr:twoCellAnchor>
  <xdr:twoCellAnchor editAs="oneCell">
    <xdr:from>
      <xdr:col>9</xdr:col>
      <xdr:colOff>110756</xdr:colOff>
      <xdr:row>3</xdr:row>
      <xdr:rowOff>44303</xdr:rowOff>
    </xdr:from>
    <xdr:to>
      <xdr:col>9</xdr:col>
      <xdr:colOff>963661</xdr:colOff>
      <xdr:row>3</xdr:row>
      <xdr:rowOff>659751</xdr:rowOff>
    </xdr:to>
    <xdr:pic>
      <xdr:nvPicPr>
        <xdr:cNvPr id="167" name="Picture 22788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7093" y="2037908"/>
          <a:ext cx="852905" cy="615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143982</xdr:colOff>
      <xdr:row>2</xdr:row>
      <xdr:rowOff>50424</xdr:rowOff>
    </xdr:from>
    <xdr:to>
      <xdr:col>9</xdr:col>
      <xdr:colOff>1047239</xdr:colOff>
      <xdr:row>2</xdr:row>
      <xdr:rowOff>644672</xdr:rowOff>
    </xdr:to>
    <xdr:pic>
      <xdr:nvPicPr>
        <xdr:cNvPr id="169" name="Picture 2278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0319" y="1235511"/>
          <a:ext cx="903257" cy="594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221514</xdr:colOff>
      <xdr:row>4</xdr:row>
      <xdr:rowOff>59351</xdr:rowOff>
    </xdr:from>
    <xdr:to>
      <xdr:col>9</xdr:col>
      <xdr:colOff>1052182</xdr:colOff>
      <xdr:row>4</xdr:row>
      <xdr:rowOff>655690</xdr:rowOff>
    </xdr:to>
    <xdr:pic>
      <xdr:nvPicPr>
        <xdr:cNvPr id="170" name="Рисунок 118" descr="Песочный дворик №2_1_в2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7851" y="2861473"/>
          <a:ext cx="830668" cy="59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121831</xdr:colOff>
      <xdr:row>35</xdr:row>
      <xdr:rowOff>22151</xdr:rowOff>
    </xdr:from>
    <xdr:to>
      <xdr:col>9</xdr:col>
      <xdr:colOff>1050165</xdr:colOff>
      <xdr:row>35</xdr:row>
      <xdr:rowOff>608467</xdr:rowOff>
    </xdr:to>
    <xdr:pic>
      <xdr:nvPicPr>
        <xdr:cNvPr id="171" name="Рисунок 16" descr="ГР001_1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8168" y="21674913"/>
          <a:ext cx="928334" cy="586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132907</xdr:colOff>
      <xdr:row>35</xdr:row>
      <xdr:rowOff>22151</xdr:rowOff>
    </xdr:from>
    <xdr:to>
      <xdr:col>10</xdr:col>
      <xdr:colOff>987628</xdr:colOff>
      <xdr:row>35</xdr:row>
      <xdr:rowOff>631751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1105" y="21674913"/>
          <a:ext cx="854721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206850</xdr:colOff>
      <xdr:row>36</xdr:row>
      <xdr:rowOff>88605</xdr:rowOff>
    </xdr:from>
    <xdr:to>
      <xdr:col>10</xdr:col>
      <xdr:colOff>946773</xdr:colOff>
      <xdr:row>36</xdr:row>
      <xdr:rowOff>629633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5048" y="22549884"/>
          <a:ext cx="739923" cy="541028"/>
        </a:xfrm>
        <a:prstGeom prst="rect">
          <a:avLst/>
        </a:prstGeom>
      </xdr:spPr>
    </xdr:pic>
    <xdr:clientData/>
  </xdr:twoCellAnchor>
  <xdr:twoCellAnchor editAs="oneCell">
    <xdr:from>
      <xdr:col>9</xdr:col>
      <xdr:colOff>210436</xdr:colOff>
      <xdr:row>36</xdr:row>
      <xdr:rowOff>44302</xdr:rowOff>
    </xdr:from>
    <xdr:to>
      <xdr:col>9</xdr:col>
      <xdr:colOff>941426</xdr:colOff>
      <xdr:row>36</xdr:row>
      <xdr:rowOff>650646</xdr:rowOff>
    </xdr:to>
    <xdr:pic>
      <xdr:nvPicPr>
        <xdr:cNvPr id="174" name="Рисунок 119" descr="1 copy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86773" y="22505581"/>
          <a:ext cx="730990" cy="60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232588</xdr:colOff>
      <xdr:row>45</xdr:row>
      <xdr:rowOff>55378</xdr:rowOff>
    </xdr:from>
    <xdr:to>
      <xdr:col>9</xdr:col>
      <xdr:colOff>800349</xdr:colOff>
      <xdr:row>45</xdr:row>
      <xdr:rowOff>642384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8925" y="29195233"/>
          <a:ext cx="567761" cy="587006"/>
        </a:xfrm>
        <a:prstGeom prst="rect">
          <a:avLst/>
        </a:prstGeom>
      </xdr:spPr>
    </xdr:pic>
    <xdr:clientData/>
  </xdr:twoCellAnchor>
  <xdr:twoCellAnchor editAs="oneCell">
    <xdr:from>
      <xdr:col>9</xdr:col>
      <xdr:colOff>243664</xdr:colOff>
      <xdr:row>46</xdr:row>
      <xdr:rowOff>19556</xdr:rowOff>
    </xdr:from>
    <xdr:to>
      <xdr:col>9</xdr:col>
      <xdr:colOff>841746</xdr:colOff>
      <xdr:row>46</xdr:row>
      <xdr:rowOff>634110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1" y="29967928"/>
          <a:ext cx="598082" cy="614554"/>
        </a:xfrm>
        <a:prstGeom prst="rect">
          <a:avLst/>
        </a:prstGeom>
      </xdr:spPr>
    </xdr:pic>
    <xdr:clientData/>
  </xdr:twoCellAnchor>
  <xdr:twoCellAnchor editAs="oneCell">
    <xdr:from>
      <xdr:col>10</xdr:col>
      <xdr:colOff>208535</xdr:colOff>
      <xdr:row>46</xdr:row>
      <xdr:rowOff>77528</xdr:rowOff>
    </xdr:from>
    <xdr:to>
      <xdr:col>10</xdr:col>
      <xdr:colOff>855254</xdr:colOff>
      <xdr:row>46</xdr:row>
      <xdr:rowOff>655805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6733" y="30025900"/>
          <a:ext cx="646719" cy="578277"/>
        </a:xfrm>
        <a:prstGeom prst="rect">
          <a:avLst/>
        </a:prstGeom>
      </xdr:spPr>
    </xdr:pic>
    <xdr:clientData/>
  </xdr:twoCellAnchor>
  <xdr:twoCellAnchor>
    <xdr:from>
      <xdr:col>8</xdr:col>
      <xdr:colOff>110755</xdr:colOff>
      <xdr:row>35</xdr:row>
      <xdr:rowOff>66455</xdr:rowOff>
    </xdr:from>
    <xdr:to>
      <xdr:col>8</xdr:col>
      <xdr:colOff>1074330</xdr:colOff>
      <xdr:row>35</xdr:row>
      <xdr:rowOff>598083</xdr:rowOff>
    </xdr:to>
    <xdr:pic>
      <xdr:nvPicPr>
        <xdr:cNvPr id="178" name="Рисунок 215650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5232" y="21719217"/>
          <a:ext cx="963575" cy="5316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121831</xdr:colOff>
      <xdr:row>36</xdr:row>
      <xdr:rowOff>33226</xdr:rowOff>
    </xdr:from>
    <xdr:to>
      <xdr:col>8</xdr:col>
      <xdr:colOff>919273</xdr:colOff>
      <xdr:row>36</xdr:row>
      <xdr:rowOff>598081</xdr:rowOff>
    </xdr:to>
    <xdr:pic>
      <xdr:nvPicPr>
        <xdr:cNvPr id="179" name="Рисунок 215653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/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6308" y="22494505"/>
          <a:ext cx="797442" cy="5648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132907</xdr:colOff>
      <xdr:row>2</xdr:row>
      <xdr:rowOff>22151</xdr:rowOff>
    </xdr:from>
    <xdr:to>
      <xdr:col>8</xdr:col>
      <xdr:colOff>985727</xdr:colOff>
      <xdr:row>2</xdr:row>
      <xdr:rowOff>575931</xdr:rowOff>
    </xdr:to>
    <xdr:pic>
      <xdr:nvPicPr>
        <xdr:cNvPr id="181" name="Рисунок 6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384" y="1207238"/>
          <a:ext cx="852820" cy="5537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132907</xdr:colOff>
      <xdr:row>3</xdr:row>
      <xdr:rowOff>55377</xdr:rowOff>
    </xdr:from>
    <xdr:to>
      <xdr:col>8</xdr:col>
      <xdr:colOff>1007213</xdr:colOff>
      <xdr:row>3</xdr:row>
      <xdr:rowOff>533606</xdr:rowOff>
    </xdr:to>
    <xdr:pic>
      <xdr:nvPicPr>
        <xdr:cNvPr id="182" name="Рисунок 9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/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384" y="2048982"/>
          <a:ext cx="874306" cy="4782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143983</xdr:colOff>
      <xdr:row>4</xdr:row>
      <xdr:rowOff>77529</xdr:rowOff>
    </xdr:from>
    <xdr:to>
      <xdr:col>8</xdr:col>
      <xdr:colOff>1052181</xdr:colOff>
      <xdr:row>4</xdr:row>
      <xdr:rowOff>609157</xdr:rowOff>
    </xdr:to>
    <xdr:pic>
      <xdr:nvPicPr>
        <xdr:cNvPr id="183" name="Рисунок 8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/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8460" y="2879651"/>
          <a:ext cx="908198" cy="5316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121831</xdr:colOff>
      <xdr:row>4</xdr:row>
      <xdr:rowOff>66453</xdr:rowOff>
    </xdr:from>
    <xdr:to>
      <xdr:col>7</xdr:col>
      <xdr:colOff>1041105</xdr:colOff>
      <xdr:row>4</xdr:row>
      <xdr:rowOff>598081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4447" y="2868575"/>
          <a:ext cx="919274" cy="531628"/>
        </a:xfrm>
        <a:prstGeom prst="rect">
          <a:avLst/>
        </a:prstGeom>
      </xdr:spPr>
    </xdr:pic>
    <xdr:clientData/>
  </xdr:twoCellAnchor>
  <xdr:twoCellAnchor editAs="oneCell">
    <xdr:from>
      <xdr:col>7</xdr:col>
      <xdr:colOff>166135</xdr:colOff>
      <xdr:row>3</xdr:row>
      <xdr:rowOff>77529</xdr:rowOff>
    </xdr:from>
    <xdr:to>
      <xdr:col>7</xdr:col>
      <xdr:colOff>908820</xdr:colOff>
      <xdr:row>3</xdr:row>
      <xdr:rowOff>598080</xdr:rowOff>
    </xdr:to>
    <xdr:pic>
      <xdr:nvPicPr>
        <xdr:cNvPr id="185" name="Рисунок 184" descr="http://avenmaf.ru/sites/default/files/styles/thumbnail/public/pe-52_1_romashka.jpg?itok=VGvo2ynf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1" y="2071134"/>
          <a:ext cx="742685" cy="520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121830</xdr:colOff>
      <xdr:row>2</xdr:row>
      <xdr:rowOff>55378</xdr:rowOff>
    </xdr:from>
    <xdr:to>
      <xdr:col>7</xdr:col>
      <xdr:colOff>1064791</xdr:colOff>
      <xdr:row>2</xdr:row>
      <xdr:rowOff>642385</xdr:rowOff>
    </xdr:to>
    <xdr:pic>
      <xdr:nvPicPr>
        <xdr:cNvPr id="186" name="Рисунок 185" descr="https://avenmaf.ru/sites/default/files/styles/product_thumb/public/p-13.jpg?itok=4rxNtn0k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4446" y="1240465"/>
          <a:ext cx="942961" cy="587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143984</xdr:colOff>
      <xdr:row>35</xdr:row>
      <xdr:rowOff>55379</xdr:rowOff>
    </xdr:from>
    <xdr:to>
      <xdr:col>7</xdr:col>
      <xdr:colOff>897124</xdr:colOff>
      <xdr:row>35</xdr:row>
      <xdr:rowOff>631309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6600" y="21708141"/>
          <a:ext cx="753140" cy="575930"/>
        </a:xfrm>
        <a:prstGeom prst="rect">
          <a:avLst/>
        </a:prstGeom>
      </xdr:spPr>
    </xdr:pic>
    <xdr:clientData/>
  </xdr:twoCellAnchor>
  <xdr:twoCellAnchor>
    <xdr:from>
      <xdr:col>7</xdr:col>
      <xdr:colOff>188286</xdr:colOff>
      <xdr:row>36</xdr:row>
      <xdr:rowOff>44303</xdr:rowOff>
    </xdr:from>
    <xdr:to>
      <xdr:col>7</xdr:col>
      <xdr:colOff>886047</xdr:colOff>
      <xdr:row>36</xdr:row>
      <xdr:rowOff>620233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0902" y="22505582"/>
          <a:ext cx="697761" cy="575930"/>
        </a:xfrm>
        <a:prstGeom prst="rect">
          <a:avLst/>
        </a:prstGeom>
      </xdr:spPr>
    </xdr:pic>
    <xdr:clientData/>
  </xdr:twoCellAnchor>
  <xdr:twoCellAnchor>
    <xdr:from>
      <xdr:col>7</xdr:col>
      <xdr:colOff>155058</xdr:colOff>
      <xdr:row>45</xdr:row>
      <xdr:rowOff>88604</xdr:rowOff>
    </xdr:from>
    <xdr:to>
      <xdr:col>7</xdr:col>
      <xdr:colOff>952500</xdr:colOff>
      <xdr:row>45</xdr:row>
      <xdr:rowOff>587005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7674" y="29228459"/>
          <a:ext cx="797442" cy="498401"/>
        </a:xfrm>
        <a:prstGeom prst="rect">
          <a:avLst/>
        </a:prstGeom>
      </xdr:spPr>
    </xdr:pic>
    <xdr:clientData/>
  </xdr:twoCellAnchor>
  <xdr:twoCellAnchor>
    <xdr:from>
      <xdr:col>7</xdr:col>
      <xdr:colOff>287965</xdr:colOff>
      <xdr:row>46</xdr:row>
      <xdr:rowOff>66454</xdr:rowOff>
    </xdr:from>
    <xdr:to>
      <xdr:col>7</xdr:col>
      <xdr:colOff>963576</xdr:colOff>
      <xdr:row>46</xdr:row>
      <xdr:rowOff>620233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0581" y="30014826"/>
          <a:ext cx="675611" cy="553779"/>
        </a:xfrm>
        <a:prstGeom prst="rect">
          <a:avLst/>
        </a:prstGeom>
      </xdr:spPr>
    </xdr:pic>
    <xdr:clientData/>
  </xdr:twoCellAnchor>
  <xdr:twoCellAnchor>
    <xdr:from>
      <xdr:col>8</xdr:col>
      <xdr:colOff>177208</xdr:colOff>
      <xdr:row>46</xdr:row>
      <xdr:rowOff>44303</xdr:rowOff>
    </xdr:from>
    <xdr:to>
      <xdr:col>8</xdr:col>
      <xdr:colOff>1030029</xdr:colOff>
      <xdr:row>46</xdr:row>
      <xdr:rowOff>587007</xdr:rowOff>
    </xdr:to>
    <xdr:pic>
      <xdr:nvPicPr>
        <xdr:cNvPr id="194" name="Рисунок 276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/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401685" y="29992675"/>
          <a:ext cx="852821" cy="54270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99681</xdr:colOff>
      <xdr:row>92</xdr:row>
      <xdr:rowOff>33226</xdr:rowOff>
    </xdr:from>
    <xdr:to>
      <xdr:col>8</xdr:col>
      <xdr:colOff>1041105</xdr:colOff>
      <xdr:row>92</xdr:row>
      <xdr:rowOff>553778</xdr:rowOff>
    </xdr:to>
    <xdr:pic>
      <xdr:nvPicPr>
        <xdr:cNvPr id="195" name="Рисунок 29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/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158" y="63717819"/>
          <a:ext cx="941424" cy="52055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143982</xdr:colOff>
      <xdr:row>93</xdr:row>
      <xdr:rowOff>11075</xdr:rowOff>
    </xdr:from>
    <xdr:to>
      <xdr:col>8</xdr:col>
      <xdr:colOff>1030028</xdr:colOff>
      <xdr:row>93</xdr:row>
      <xdr:rowOff>639525</xdr:rowOff>
    </xdr:to>
    <xdr:pic>
      <xdr:nvPicPr>
        <xdr:cNvPr id="196" name="Рисунок 28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/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8459" y="64504185"/>
          <a:ext cx="886046" cy="628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188285</xdr:colOff>
      <xdr:row>96</xdr:row>
      <xdr:rowOff>44302</xdr:rowOff>
    </xdr:from>
    <xdr:to>
      <xdr:col>8</xdr:col>
      <xdr:colOff>897122</xdr:colOff>
      <xdr:row>96</xdr:row>
      <xdr:rowOff>587006</xdr:rowOff>
    </xdr:to>
    <xdr:pic>
      <xdr:nvPicPr>
        <xdr:cNvPr id="197" name="Рисунок 30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/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2762" y="66962965"/>
          <a:ext cx="708837" cy="54270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232588</xdr:colOff>
      <xdr:row>47</xdr:row>
      <xdr:rowOff>55378</xdr:rowOff>
    </xdr:from>
    <xdr:to>
      <xdr:col>8</xdr:col>
      <xdr:colOff>974652</xdr:colOff>
      <xdr:row>47</xdr:row>
      <xdr:rowOff>509476</xdr:rowOff>
    </xdr:to>
    <xdr:pic>
      <xdr:nvPicPr>
        <xdr:cNvPr id="199" name="Рисунок 257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/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457065" y="30812268"/>
          <a:ext cx="742064" cy="45409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166135</xdr:colOff>
      <xdr:row>49</xdr:row>
      <xdr:rowOff>99680</xdr:rowOff>
    </xdr:from>
    <xdr:to>
      <xdr:col>8</xdr:col>
      <xdr:colOff>1007879</xdr:colOff>
      <xdr:row>49</xdr:row>
      <xdr:rowOff>587006</xdr:rowOff>
    </xdr:to>
    <xdr:pic>
      <xdr:nvPicPr>
        <xdr:cNvPr id="200" name="Рисунок 277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/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390612" y="31665087"/>
          <a:ext cx="841744" cy="4873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110757</xdr:colOff>
      <xdr:row>50</xdr:row>
      <xdr:rowOff>44303</xdr:rowOff>
    </xdr:from>
    <xdr:to>
      <xdr:col>8</xdr:col>
      <xdr:colOff>963577</xdr:colOff>
      <xdr:row>50</xdr:row>
      <xdr:rowOff>553780</xdr:rowOff>
    </xdr:to>
    <xdr:pic>
      <xdr:nvPicPr>
        <xdr:cNvPr id="201" name="Рисунок 5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/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335234" y="32418227"/>
          <a:ext cx="852820" cy="5094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121832</xdr:colOff>
      <xdr:row>54</xdr:row>
      <xdr:rowOff>66454</xdr:rowOff>
    </xdr:from>
    <xdr:to>
      <xdr:col>8</xdr:col>
      <xdr:colOff>963576</xdr:colOff>
      <xdr:row>54</xdr:row>
      <xdr:rowOff>642384</xdr:rowOff>
    </xdr:to>
    <xdr:pic>
      <xdr:nvPicPr>
        <xdr:cNvPr id="202" name="Рисунок 268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/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346309" y="35674448"/>
          <a:ext cx="841744" cy="5759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99680</xdr:colOff>
      <xdr:row>52</xdr:row>
      <xdr:rowOff>77529</xdr:rowOff>
    </xdr:from>
    <xdr:to>
      <xdr:col>8</xdr:col>
      <xdr:colOff>1030029</xdr:colOff>
      <xdr:row>52</xdr:row>
      <xdr:rowOff>587006</xdr:rowOff>
    </xdr:to>
    <xdr:pic>
      <xdr:nvPicPr>
        <xdr:cNvPr id="203" name="Рисунок 11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/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324157" y="34068488"/>
          <a:ext cx="930349" cy="5094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99680</xdr:colOff>
      <xdr:row>51</xdr:row>
      <xdr:rowOff>55378</xdr:rowOff>
    </xdr:from>
    <xdr:to>
      <xdr:col>8</xdr:col>
      <xdr:colOff>985727</xdr:colOff>
      <xdr:row>51</xdr:row>
      <xdr:rowOff>642383</xdr:rowOff>
    </xdr:to>
    <xdr:pic>
      <xdr:nvPicPr>
        <xdr:cNvPr id="204" name="Рисунок 9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157" y="33237820"/>
          <a:ext cx="886047" cy="5870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143983</xdr:colOff>
      <xdr:row>53</xdr:row>
      <xdr:rowOff>44302</xdr:rowOff>
    </xdr:from>
    <xdr:to>
      <xdr:col>8</xdr:col>
      <xdr:colOff>1030029</xdr:colOff>
      <xdr:row>53</xdr:row>
      <xdr:rowOff>487325</xdr:rowOff>
    </xdr:to>
    <xdr:pic>
      <xdr:nvPicPr>
        <xdr:cNvPr id="205" name="Рисунок 256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/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368460" y="34843779"/>
          <a:ext cx="886046" cy="4430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110757</xdr:colOff>
      <xdr:row>55</xdr:row>
      <xdr:rowOff>44303</xdr:rowOff>
    </xdr:from>
    <xdr:to>
      <xdr:col>8</xdr:col>
      <xdr:colOff>963577</xdr:colOff>
      <xdr:row>55</xdr:row>
      <xdr:rowOff>553780</xdr:rowOff>
    </xdr:to>
    <xdr:pic>
      <xdr:nvPicPr>
        <xdr:cNvPr id="206" name="Рисунок 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/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335234" y="32418227"/>
          <a:ext cx="852820" cy="5094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199362</xdr:colOff>
      <xdr:row>49</xdr:row>
      <xdr:rowOff>22150</xdr:rowOff>
    </xdr:from>
    <xdr:to>
      <xdr:col>7</xdr:col>
      <xdr:colOff>1085408</xdr:colOff>
      <xdr:row>49</xdr:row>
      <xdr:rowOff>618713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1978" y="31587557"/>
          <a:ext cx="886046" cy="596563"/>
        </a:xfrm>
        <a:prstGeom prst="rect">
          <a:avLst/>
        </a:prstGeom>
      </xdr:spPr>
    </xdr:pic>
    <xdr:clientData/>
  </xdr:twoCellAnchor>
  <xdr:twoCellAnchor editAs="oneCell">
    <xdr:from>
      <xdr:col>7</xdr:col>
      <xdr:colOff>110756</xdr:colOff>
      <xdr:row>54</xdr:row>
      <xdr:rowOff>44302</xdr:rowOff>
    </xdr:from>
    <xdr:to>
      <xdr:col>7</xdr:col>
      <xdr:colOff>965579</xdr:colOff>
      <xdr:row>54</xdr:row>
      <xdr:rowOff>642384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3372" y="35652296"/>
          <a:ext cx="854823" cy="598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188284</xdr:colOff>
      <xdr:row>54</xdr:row>
      <xdr:rowOff>33860</xdr:rowOff>
    </xdr:from>
    <xdr:to>
      <xdr:col>10</xdr:col>
      <xdr:colOff>974650</xdr:colOff>
      <xdr:row>54</xdr:row>
      <xdr:rowOff>614486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6482" y="35641854"/>
          <a:ext cx="786366" cy="580626"/>
        </a:xfrm>
        <a:prstGeom prst="rect">
          <a:avLst/>
        </a:prstGeom>
      </xdr:spPr>
    </xdr:pic>
    <xdr:clientData/>
  </xdr:twoCellAnchor>
  <xdr:twoCellAnchor editAs="oneCell">
    <xdr:from>
      <xdr:col>10</xdr:col>
      <xdr:colOff>121830</xdr:colOff>
      <xdr:row>50</xdr:row>
      <xdr:rowOff>66453</xdr:rowOff>
    </xdr:from>
    <xdr:to>
      <xdr:col>10</xdr:col>
      <xdr:colOff>919272</xdr:colOff>
      <xdr:row>50</xdr:row>
      <xdr:rowOff>664535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0028" y="32440377"/>
          <a:ext cx="797442" cy="598082"/>
        </a:xfrm>
        <a:prstGeom prst="rect">
          <a:avLst/>
        </a:prstGeom>
      </xdr:spPr>
    </xdr:pic>
    <xdr:clientData/>
  </xdr:twoCellAnchor>
  <xdr:twoCellAnchor editAs="oneCell">
    <xdr:from>
      <xdr:col>7</xdr:col>
      <xdr:colOff>199361</xdr:colOff>
      <xdr:row>50</xdr:row>
      <xdr:rowOff>77531</xdr:rowOff>
    </xdr:from>
    <xdr:to>
      <xdr:col>7</xdr:col>
      <xdr:colOff>952500</xdr:colOff>
      <xdr:row>50</xdr:row>
      <xdr:rowOff>567594</xdr:rowOff>
    </xdr:to>
    <xdr:pic>
      <xdr:nvPicPr>
        <xdr:cNvPr id="212" name="Рисунок 211" descr="Детский городок Г-525 &quot;Универсал&quot;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1977" y="32451455"/>
          <a:ext cx="753139" cy="490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188285</xdr:colOff>
      <xdr:row>51</xdr:row>
      <xdr:rowOff>55379</xdr:rowOff>
    </xdr:from>
    <xdr:to>
      <xdr:col>7</xdr:col>
      <xdr:colOff>919274</xdr:colOff>
      <xdr:row>51</xdr:row>
      <xdr:rowOff>601741</xdr:rowOff>
    </xdr:to>
    <xdr:pic>
      <xdr:nvPicPr>
        <xdr:cNvPr id="213" name="Рисунок 212" descr="Детский городок Г-539 &quot;Универсал&quot;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0901" y="33237821"/>
          <a:ext cx="730989" cy="546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199361</xdr:colOff>
      <xdr:row>52</xdr:row>
      <xdr:rowOff>66455</xdr:rowOff>
    </xdr:from>
    <xdr:to>
      <xdr:col>7</xdr:col>
      <xdr:colOff>985728</xdr:colOff>
      <xdr:row>52</xdr:row>
      <xdr:rowOff>631026</xdr:rowOff>
    </xdr:to>
    <xdr:pic>
      <xdr:nvPicPr>
        <xdr:cNvPr id="214" name="Рисунок 213" descr="Детский городок Г-549 &quot;Универсал&quot;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1977" y="34057414"/>
          <a:ext cx="786367" cy="564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221511</xdr:colOff>
      <xdr:row>53</xdr:row>
      <xdr:rowOff>22152</xdr:rowOff>
    </xdr:from>
    <xdr:to>
      <xdr:col>7</xdr:col>
      <xdr:colOff>996802</xdr:colOff>
      <xdr:row>53</xdr:row>
      <xdr:rowOff>605541</xdr:rowOff>
    </xdr:to>
    <xdr:pic>
      <xdr:nvPicPr>
        <xdr:cNvPr id="216" name="Рисунок 215" descr="Детский городок Г-503 &quot;Универсал&quot;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4127" y="34821629"/>
          <a:ext cx="775291" cy="583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110756</xdr:colOff>
      <xdr:row>55</xdr:row>
      <xdr:rowOff>33227</xdr:rowOff>
    </xdr:from>
    <xdr:to>
      <xdr:col>7</xdr:col>
      <xdr:colOff>930349</xdr:colOff>
      <xdr:row>55</xdr:row>
      <xdr:rowOff>609157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3372" y="36449739"/>
          <a:ext cx="819593" cy="575930"/>
        </a:xfrm>
        <a:prstGeom prst="rect">
          <a:avLst/>
        </a:prstGeom>
      </xdr:spPr>
    </xdr:pic>
    <xdr:clientData/>
  </xdr:twoCellAnchor>
  <xdr:twoCellAnchor editAs="oneCell">
    <xdr:from>
      <xdr:col>10</xdr:col>
      <xdr:colOff>132907</xdr:colOff>
      <xdr:row>51</xdr:row>
      <xdr:rowOff>66454</xdr:rowOff>
    </xdr:from>
    <xdr:to>
      <xdr:col>10</xdr:col>
      <xdr:colOff>952500</xdr:colOff>
      <xdr:row>51</xdr:row>
      <xdr:rowOff>595814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1105" y="33248896"/>
          <a:ext cx="819593" cy="529360"/>
        </a:xfrm>
        <a:prstGeom prst="rect">
          <a:avLst/>
        </a:prstGeom>
      </xdr:spPr>
    </xdr:pic>
    <xdr:clientData/>
  </xdr:twoCellAnchor>
  <xdr:twoCellAnchor editAs="oneCell">
    <xdr:from>
      <xdr:col>10</xdr:col>
      <xdr:colOff>88605</xdr:colOff>
      <xdr:row>55</xdr:row>
      <xdr:rowOff>66453</xdr:rowOff>
    </xdr:from>
    <xdr:to>
      <xdr:col>10</xdr:col>
      <xdr:colOff>974651</xdr:colOff>
      <xdr:row>55</xdr:row>
      <xdr:rowOff>646465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6803" y="36482965"/>
          <a:ext cx="886046" cy="580012"/>
        </a:xfrm>
        <a:prstGeom prst="rect">
          <a:avLst/>
        </a:prstGeom>
      </xdr:spPr>
    </xdr:pic>
    <xdr:clientData/>
  </xdr:twoCellAnchor>
  <xdr:twoCellAnchor editAs="oneCell">
    <xdr:from>
      <xdr:col>10</xdr:col>
      <xdr:colOff>188284</xdr:colOff>
      <xdr:row>53</xdr:row>
      <xdr:rowOff>81952</xdr:rowOff>
    </xdr:from>
    <xdr:to>
      <xdr:col>10</xdr:col>
      <xdr:colOff>952278</xdr:colOff>
      <xdr:row>53</xdr:row>
      <xdr:rowOff>595877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6482" y="34881429"/>
          <a:ext cx="763994" cy="5139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132906</xdr:colOff>
      <xdr:row>52</xdr:row>
      <xdr:rowOff>55378</xdr:rowOff>
    </xdr:from>
    <xdr:to>
      <xdr:col>10</xdr:col>
      <xdr:colOff>1040064</xdr:colOff>
      <xdr:row>52</xdr:row>
      <xdr:rowOff>621895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1104" y="34046337"/>
          <a:ext cx="907158" cy="566517"/>
        </a:xfrm>
        <a:prstGeom prst="rect">
          <a:avLst/>
        </a:prstGeom>
      </xdr:spPr>
    </xdr:pic>
    <xdr:clientData/>
  </xdr:twoCellAnchor>
  <xdr:twoCellAnchor editAs="oneCell">
    <xdr:from>
      <xdr:col>10</xdr:col>
      <xdr:colOff>175722</xdr:colOff>
      <xdr:row>49</xdr:row>
      <xdr:rowOff>22151</xdr:rowOff>
    </xdr:from>
    <xdr:to>
      <xdr:col>10</xdr:col>
      <xdr:colOff>1021112</xdr:colOff>
      <xdr:row>49</xdr:row>
      <xdr:rowOff>631308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3920" y="31587558"/>
          <a:ext cx="845390" cy="609157"/>
        </a:xfrm>
        <a:prstGeom prst="rect">
          <a:avLst/>
        </a:prstGeom>
      </xdr:spPr>
    </xdr:pic>
    <xdr:clientData/>
  </xdr:twoCellAnchor>
  <xdr:twoCellAnchor editAs="oneCell">
    <xdr:from>
      <xdr:col>10</xdr:col>
      <xdr:colOff>121828</xdr:colOff>
      <xdr:row>47</xdr:row>
      <xdr:rowOff>44303</xdr:rowOff>
    </xdr:from>
    <xdr:to>
      <xdr:col>10</xdr:col>
      <xdr:colOff>886045</xdr:colOff>
      <xdr:row>47</xdr:row>
      <xdr:rowOff>669261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650026" y="30801193"/>
          <a:ext cx="764217" cy="624958"/>
        </a:xfrm>
        <a:prstGeom prst="rect">
          <a:avLst/>
        </a:prstGeom>
      </xdr:spPr>
    </xdr:pic>
    <xdr:clientData/>
  </xdr:twoCellAnchor>
  <xdr:twoCellAnchor editAs="oneCell">
    <xdr:from>
      <xdr:col>9</xdr:col>
      <xdr:colOff>177209</xdr:colOff>
      <xdr:row>49</xdr:row>
      <xdr:rowOff>11077</xdr:rowOff>
    </xdr:from>
    <xdr:to>
      <xdr:col>9</xdr:col>
      <xdr:colOff>886046</xdr:colOff>
      <xdr:row>49</xdr:row>
      <xdr:rowOff>637149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3546" y="31576484"/>
          <a:ext cx="708837" cy="626072"/>
        </a:xfrm>
        <a:prstGeom prst="rect">
          <a:avLst/>
        </a:prstGeom>
      </xdr:spPr>
    </xdr:pic>
    <xdr:clientData/>
  </xdr:twoCellAnchor>
  <xdr:twoCellAnchor editAs="oneCell">
    <xdr:from>
      <xdr:col>9</xdr:col>
      <xdr:colOff>155059</xdr:colOff>
      <xdr:row>54</xdr:row>
      <xdr:rowOff>44303</xdr:rowOff>
    </xdr:from>
    <xdr:to>
      <xdr:col>9</xdr:col>
      <xdr:colOff>908199</xdr:colOff>
      <xdr:row>54</xdr:row>
      <xdr:rowOff>574431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1396" y="35652297"/>
          <a:ext cx="753140" cy="530128"/>
        </a:xfrm>
        <a:prstGeom prst="rect">
          <a:avLst/>
        </a:prstGeom>
      </xdr:spPr>
    </xdr:pic>
    <xdr:clientData/>
  </xdr:twoCellAnchor>
  <xdr:oneCellAnchor>
    <xdr:from>
      <xdr:col>9</xdr:col>
      <xdr:colOff>44303</xdr:colOff>
      <xdr:row>50</xdr:row>
      <xdr:rowOff>66454</xdr:rowOff>
    </xdr:from>
    <xdr:ext cx="897122" cy="525899"/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20640" y="32440378"/>
          <a:ext cx="897122" cy="525899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9</xdr:col>
      <xdr:colOff>55378</xdr:colOff>
      <xdr:row>55</xdr:row>
      <xdr:rowOff>22152</xdr:rowOff>
    </xdr:from>
    <xdr:ext cx="830669" cy="563618"/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1715" y="34013111"/>
          <a:ext cx="830669" cy="563618"/>
        </a:xfrm>
        <a:prstGeom prst="rect">
          <a:avLst/>
        </a:prstGeom>
      </xdr:spPr>
    </xdr:pic>
    <xdr:clientData/>
  </xdr:oneCellAnchor>
  <xdr:twoCellAnchor editAs="oneCell">
    <xdr:from>
      <xdr:col>9</xdr:col>
      <xdr:colOff>132908</xdr:colOff>
      <xdr:row>52</xdr:row>
      <xdr:rowOff>33227</xdr:rowOff>
    </xdr:from>
    <xdr:to>
      <xdr:col>9</xdr:col>
      <xdr:colOff>901016</xdr:colOff>
      <xdr:row>52</xdr:row>
      <xdr:rowOff>575931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9245" y="34024186"/>
          <a:ext cx="768108" cy="542704"/>
        </a:xfrm>
        <a:prstGeom prst="rect">
          <a:avLst/>
        </a:prstGeom>
      </xdr:spPr>
    </xdr:pic>
    <xdr:clientData/>
  </xdr:twoCellAnchor>
  <xdr:oneCellAnchor>
    <xdr:from>
      <xdr:col>9</xdr:col>
      <xdr:colOff>177210</xdr:colOff>
      <xdr:row>47</xdr:row>
      <xdr:rowOff>11077</xdr:rowOff>
    </xdr:from>
    <xdr:ext cx="786366" cy="591568"/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53547" y="30767967"/>
          <a:ext cx="786366" cy="591568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9</xdr:col>
      <xdr:colOff>66453</xdr:colOff>
      <xdr:row>85</xdr:row>
      <xdr:rowOff>44301</xdr:rowOff>
    </xdr:from>
    <xdr:ext cx="975921" cy="598082"/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42790" y="59143603"/>
          <a:ext cx="975921" cy="598082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9</xdr:col>
      <xdr:colOff>121831</xdr:colOff>
      <xdr:row>96</xdr:row>
      <xdr:rowOff>77530</xdr:rowOff>
    </xdr:from>
    <xdr:to>
      <xdr:col>9</xdr:col>
      <xdr:colOff>1096482</xdr:colOff>
      <xdr:row>96</xdr:row>
      <xdr:rowOff>611033</xdr:rowOff>
    </xdr:to>
    <xdr:pic>
      <xdr:nvPicPr>
        <xdr:cNvPr id="234" name="Рисунок 49" descr="МД035.02 (5).jpg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8168" y="66996193"/>
          <a:ext cx="974651" cy="533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88604</xdr:colOff>
      <xdr:row>92</xdr:row>
      <xdr:rowOff>66454</xdr:rowOff>
    </xdr:from>
    <xdr:to>
      <xdr:col>9</xdr:col>
      <xdr:colOff>1018953</xdr:colOff>
      <xdr:row>92</xdr:row>
      <xdr:rowOff>668357</xdr:rowOff>
    </xdr:to>
    <xdr:pic>
      <xdr:nvPicPr>
        <xdr:cNvPr id="235" name="Рисунок 48" descr="Паровозик_2_в2.jpg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4941" y="63751047"/>
          <a:ext cx="930349" cy="601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132907</xdr:colOff>
      <xdr:row>93</xdr:row>
      <xdr:rowOff>44302</xdr:rowOff>
    </xdr:from>
    <xdr:to>
      <xdr:col>9</xdr:col>
      <xdr:colOff>841744</xdr:colOff>
      <xdr:row>93</xdr:row>
      <xdr:rowOff>615945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09244" y="64537412"/>
          <a:ext cx="708837" cy="571643"/>
        </a:xfrm>
        <a:prstGeom prst="rect">
          <a:avLst/>
        </a:prstGeom>
      </xdr:spPr>
    </xdr:pic>
    <xdr:clientData/>
  </xdr:twoCellAnchor>
  <xdr:twoCellAnchor editAs="oneCell">
    <xdr:from>
      <xdr:col>9</xdr:col>
      <xdr:colOff>77529</xdr:colOff>
      <xdr:row>99</xdr:row>
      <xdr:rowOff>11076</xdr:rowOff>
    </xdr:from>
    <xdr:to>
      <xdr:col>9</xdr:col>
      <xdr:colOff>1052180</xdr:colOff>
      <xdr:row>99</xdr:row>
      <xdr:rowOff>604072</xdr:rowOff>
    </xdr:to>
    <xdr:pic>
      <xdr:nvPicPr>
        <xdr:cNvPr id="237" name="Рисунок 52" descr="6.jpg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53866" y="69355291"/>
          <a:ext cx="974651" cy="592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195222</xdr:colOff>
      <xdr:row>101</xdr:row>
      <xdr:rowOff>33227</xdr:rowOff>
    </xdr:from>
    <xdr:to>
      <xdr:col>9</xdr:col>
      <xdr:colOff>914420</xdr:colOff>
      <xdr:row>101</xdr:row>
      <xdr:rowOff>609157</xdr:rowOff>
    </xdr:to>
    <xdr:pic>
      <xdr:nvPicPr>
        <xdr:cNvPr id="240" name="Рисунок 35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1559" y="70994477"/>
          <a:ext cx="719198" cy="57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143982</xdr:colOff>
      <xdr:row>102</xdr:row>
      <xdr:rowOff>53549</xdr:rowOff>
    </xdr:from>
    <xdr:to>
      <xdr:col>9</xdr:col>
      <xdr:colOff>952500</xdr:colOff>
      <xdr:row>102</xdr:row>
      <xdr:rowOff>650853</xdr:rowOff>
    </xdr:to>
    <xdr:pic>
      <xdr:nvPicPr>
        <xdr:cNvPr id="241" name="Рисунок 50" descr="Машинка_2_в2.jpg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0319" y="71823316"/>
          <a:ext cx="808518" cy="597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210436</xdr:colOff>
      <xdr:row>103</xdr:row>
      <xdr:rowOff>44302</xdr:rowOff>
    </xdr:from>
    <xdr:to>
      <xdr:col>9</xdr:col>
      <xdr:colOff>863896</xdr:colOff>
      <xdr:row>103</xdr:row>
      <xdr:rowOff>628741</xdr:rowOff>
    </xdr:to>
    <xdr:pic>
      <xdr:nvPicPr>
        <xdr:cNvPr id="242" name="Рисунок 51" descr="МД037 (2).jpg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86773" y="73431104"/>
          <a:ext cx="653460" cy="584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155058</xdr:colOff>
      <xdr:row>8</xdr:row>
      <xdr:rowOff>44303</xdr:rowOff>
    </xdr:from>
    <xdr:to>
      <xdr:col>7</xdr:col>
      <xdr:colOff>830669</xdr:colOff>
      <xdr:row>8</xdr:row>
      <xdr:rowOff>596703</xdr:rowOff>
    </xdr:to>
    <xdr:pic>
      <xdr:nvPicPr>
        <xdr:cNvPr id="244" name="Picture 29" descr="http://avenmaf.ru/sites/default/files/styles/thumbnail/public/p-11m.jpg?itok=2XLoNtjv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7674" y="5271977"/>
          <a:ext cx="675611" cy="552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121831</xdr:colOff>
      <xdr:row>99</xdr:row>
      <xdr:rowOff>44302</xdr:rowOff>
    </xdr:from>
    <xdr:to>
      <xdr:col>7</xdr:col>
      <xdr:colOff>996802</xdr:colOff>
      <xdr:row>99</xdr:row>
      <xdr:rowOff>655841</xdr:rowOff>
    </xdr:to>
    <xdr:pic>
      <xdr:nvPicPr>
        <xdr:cNvPr id="245" name="Рисунок 244" descr="Игровой комплекс для детской площадки Д-11 &quot;Кораблик&quot;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4447" y="69388517"/>
          <a:ext cx="874971" cy="611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143982</xdr:colOff>
      <xdr:row>98</xdr:row>
      <xdr:rowOff>44303</xdr:rowOff>
    </xdr:from>
    <xdr:ext cx="808518" cy="556041"/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598" y="68580001"/>
          <a:ext cx="808518" cy="556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99680</xdr:colOff>
      <xdr:row>100</xdr:row>
      <xdr:rowOff>44302</xdr:rowOff>
    </xdr:from>
    <xdr:to>
      <xdr:col>7</xdr:col>
      <xdr:colOff>946548</xdr:colOff>
      <xdr:row>100</xdr:row>
      <xdr:rowOff>564854</xdr:rowOff>
    </xdr:to>
    <xdr:pic>
      <xdr:nvPicPr>
        <xdr:cNvPr id="247" name="Рисунок 246" descr="http://avenmaf.ru/sites/default/files/styles/thumbnail/public/d-11_3.jpg?itok=4PLIAQ8O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72296" y="70197035"/>
          <a:ext cx="846868" cy="520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166133</xdr:colOff>
      <xdr:row>92</xdr:row>
      <xdr:rowOff>66453</xdr:rowOff>
    </xdr:from>
    <xdr:to>
      <xdr:col>7</xdr:col>
      <xdr:colOff>1025863</xdr:colOff>
      <xdr:row>92</xdr:row>
      <xdr:rowOff>653459</xdr:rowOff>
    </xdr:to>
    <xdr:pic>
      <xdr:nvPicPr>
        <xdr:cNvPr id="248" name="Рисунок 247" descr="http://avenmaf.ru/sites/default/files/styles/thumbnail/public/mgm-315.jpg?itok=ysUQK-hT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9" y="63751046"/>
          <a:ext cx="859730" cy="587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188286</xdr:colOff>
      <xdr:row>93</xdr:row>
      <xdr:rowOff>44303</xdr:rowOff>
    </xdr:from>
    <xdr:to>
      <xdr:col>7</xdr:col>
      <xdr:colOff>908199</xdr:colOff>
      <xdr:row>93</xdr:row>
      <xdr:rowOff>629556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0902" y="64537413"/>
          <a:ext cx="719913" cy="585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110756</xdr:colOff>
      <xdr:row>94</xdr:row>
      <xdr:rowOff>55378</xdr:rowOff>
    </xdr:from>
    <xdr:to>
      <xdr:col>4</xdr:col>
      <xdr:colOff>1030029</xdr:colOff>
      <xdr:row>94</xdr:row>
      <xdr:rowOff>713423</xdr:rowOff>
    </xdr:to>
    <xdr:pic>
      <xdr:nvPicPr>
        <xdr:cNvPr id="250" name="Рисунок 249" descr="http://avenmaf.ru/sites/default/files/styles/thumbnail/public/mgm-315_1.jpg?itok=Co2LDXyz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4593" y="65357006"/>
          <a:ext cx="919273" cy="658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166135</xdr:colOff>
      <xdr:row>95</xdr:row>
      <xdr:rowOff>33226</xdr:rowOff>
    </xdr:from>
    <xdr:to>
      <xdr:col>7</xdr:col>
      <xdr:colOff>974653</xdr:colOff>
      <xdr:row>95</xdr:row>
      <xdr:rowOff>616270</xdr:rowOff>
    </xdr:to>
    <xdr:pic>
      <xdr:nvPicPr>
        <xdr:cNvPr id="251" name="Рисунок 578" descr="http://avenmaf.ru/sites/default/files/styles/thumbnail/public/mgm-317.jpg?itok=6ORm8JTI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1" y="66143371"/>
          <a:ext cx="808518" cy="583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199360</xdr:colOff>
      <xdr:row>96</xdr:row>
      <xdr:rowOff>66453</xdr:rowOff>
    </xdr:from>
    <xdr:to>
      <xdr:col>7</xdr:col>
      <xdr:colOff>930349</xdr:colOff>
      <xdr:row>96</xdr:row>
      <xdr:rowOff>646670</xdr:rowOff>
    </xdr:to>
    <xdr:pic>
      <xdr:nvPicPr>
        <xdr:cNvPr id="252" name="Рисунок 251" descr="http://avenmaf.ru/sites/default/files/styles/thumbnail/public/mgm-316.jpg?itok=A1p8TlNU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1976" y="66985116"/>
          <a:ext cx="730989" cy="580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188284</xdr:colOff>
      <xdr:row>102</xdr:row>
      <xdr:rowOff>89304</xdr:rowOff>
    </xdr:from>
    <xdr:to>
      <xdr:col>10</xdr:col>
      <xdr:colOff>952499</xdr:colOff>
      <xdr:row>102</xdr:row>
      <xdr:rowOff>590966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16482" y="71859071"/>
          <a:ext cx="764215" cy="501662"/>
        </a:xfrm>
        <a:prstGeom prst="rect">
          <a:avLst/>
        </a:prstGeom>
      </xdr:spPr>
    </xdr:pic>
    <xdr:clientData/>
  </xdr:twoCellAnchor>
  <xdr:twoCellAnchor editAs="oneCell">
    <xdr:from>
      <xdr:col>7</xdr:col>
      <xdr:colOff>188286</xdr:colOff>
      <xdr:row>102</xdr:row>
      <xdr:rowOff>33226</xdr:rowOff>
    </xdr:from>
    <xdr:to>
      <xdr:col>7</xdr:col>
      <xdr:colOff>941425</xdr:colOff>
      <xdr:row>102</xdr:row>
      <xdr:rowOff>559613</xdr:rowOff>
    </xdr:to>
    <xdr:pic>
      <xdr:nvPicPr>
        <xdr:cNvPr id="256" name="Рисунок 255" descr="http://avenmaf.ru/sites/default/files/styles/thumbnail/public/d-10.jpg?itok=bNMVD6Zt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0902" y="71802993"/>
          <a:ext cx="753139" cy="526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155059</xdr:colOff>
      <xdr:row>101</xdr:row>
      <xdr:rowOff>23609</xdr:rowOff>
    </xdr:from>
    <xdr:to>
      <xdr:col>7</xdr:col>
      <xdr:colOff>952501</xdr:colOff>
      <xdr:row>101</xdr:row>
      <xdr:rowOff>583683</xdr:rowOff>
    </xdr:to>
    <xdr:pic>
      <xdr:nvPicPr>
        <xdr:cNvPr id="257" name="Рисунок 256" descr="https://avenmaf.ru/sites/default/files/styles/product_thumb/public/d-10_1.jpg?itok=jcu5KWwA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7675" y="70984859"/>
          <a:ext cx="797442" cy="56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166135</xdr:colOff>
      <xdr:row>103</xdr:row>
      <xdr:rowOff>55377</xdr:rowOff>
    </xdr:from>
    <xdr:to>
      <xdr:col>7</xdr:col>
      <xdr:colOff>996803</xdr:colOff>
      <xdr:row>103</xdr:row>
      <xdr:rowOff>587006</xdr:rowOff>
    </xdr:to>
    <xdr:pic>
      <xdr:nvPicPr>
        <xdr:cNvPr id="258" name="Рисунок 257" descr="https://avenmaf.ru/sites/default/files/styles/product_thumb/public/d-4_3.jpg?itok=ZNeiB-R2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1" y="72633662"/>
          <a:ext cx="830668" cy="53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110756</xdr:colOff>
      <xdr:row>104</xdr:row>
      <xdr:rowOff>55910</xdr:rowOff>
    </xdr:from>
    <xdr:to>
      <xdr:col>7</xdr:col>
      <xdr:colOff>941425</xdr:colOff>
      <xdr:row>104</xdr:row>
      <xdr:rowOff>561533</xdr:rowOff>
    </xdr:to>
    <xdr:pic>
      <xdr:nvPicPr>
        <xdr:cNvPr id="259" name="Рисунок 258" descr="https://avenmaf.ru/sites/default/files/styles/product_thumb/public/d-18.jpg?itok=5oBuxdfs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3372" y="73442712"/>
          <a:ext cx="830669" cy="50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166134</xdr:colOff>
      <xdr:row>105</xdr:row>
      <xdr:rowOff>67033</xdr:rowOff>
    </xdr:from>
    <xdr:to>
      <xdr:col>7</xdr:col>
      <xdr:colOff>852820</xdr:colOff>
      <xdr:row>105</xdr:row>
      <xdr:rowOff>609154</xdr:rowOff>
    </xdr:to>
    <xdr:pic>
      <xdr:nvPicPr>
        <xdr:cNvPr id="260" name="Рисунок 259" descr="http://avenmaf.ru/sites/default/files/styles/thumbnail/public/d-3_1_sinyaya.jpg?itok=Lx2TQZJA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0" y="74262353"/>
          <a:ext cx="686686" cy="54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155058</xdr:colOff>
      <xdr:row>106</xdr:row>
      <xdr:rowOff>90143</xdr:rowOff>
    </xdr:from>
    <xdr:ext cx="730989" cy="508405"/>
    <xdr:pic>
      <xdr:nvPicPr>
        <xdr:cNvPr id="261" name="Рисунок 260" descr="http://avenmaf.ru/sites/default/files/styles/thumbnail/public/d-16.jpg?itok=FlUlUYa5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7674" y="75093980"/>
          <a:ext cx="730989" cy="508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132908</xdr:colOff>
      <xdr:row>104</xdr:row>
      <xdr:rowOff>55379</xdr:rowOff>
    </xdr:from>
    <xdr:to>
      <xdr:col>9</xdr:col>
      <xdr:colOff>937090</xdr:colOff>
      <xdr:row>104</xdr:row>
      <xdr:rowOff>609157</xdr:rowOff>
    </xdr:to>
    <xdr:pic>
      <xdr:nvPicPr>
        <xdr:cNvPr id="263" name="Рисунок 14" descr="Вертолет.jpg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9245" y="73442181"/>
          <a:ext cx="804182" cy="553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110756</xdr:colOff>
      <xdr:row>105</xdr:row>
      <xdr:rowOff>88604</xdr:rowOff>
    </xdr:from>
    <xdr:to>
      <xdr:col>9</xdr:col>
      <xdr:colOff>886047</xdr:colOff>
      <xdr:row>105</xdr:row>
      <xdr:rowOff>590263</xdr:rowOff>
    </xdr:to>
    <xdr:pic>
      <xdr:nvPicPr>
        <xdr:cNvPr id="264" name="Рисунок 6" descr="Машинка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7093" y="74283924"/>
          <a:ext cx="775291" cy="501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44302</xdr:colOff>
      <xdr:row>95</xdr:row>
      <xdr:rowOff>11077</xdr:rowOff>
    </xdr:from>
    <xdr:to>
      <xdr:col>9</xdr:col>
      <xdr:colOff>863895</xdr:colOff>
      <xdr:row>95</xdr:row>
      <xdr:rowOff>574843</xdr:rowOff>
    </xdr:to>
    <xdr:pic>
      <xdr:nvPicPr>
        <xdr:cNvPr id="265" name="Рисунок 9" descr="МД040_в1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0639" y="66121222"/>
          <a:ext cx="819593" cy="563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199358</xdr:colOff>
      <xdr:row>92</xdr:row>
      <xdr:rowOff>77528</xdr:rowOff>
    </xdr:from>
    <xdr:to>
      <xdr:col>10</xdr:col>
      <xdr:colOff>856167</xdr:colOff>
      <xdr:row>92</xdr:row>
      <xdr:rowOff>642383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27556" y="63762121"/>
          <a:ext cx="656809" cy="564855"/>
        </a:xfrm>
        <a:prstGeom prst="rect">
          <a:avLst/>
        </a:prstGeom>
      </xdr:spPr>
    </xdr:pic>
    <xdr:clientData/>
  </xdr:twoCellAnchor>
  <xdr:twoCellAnchor editAs="oneCell">
    <xdr:from>
      <xdr:col>10</xdr:col>
      <xdr:colOff>66453</xdr:colOff>
      <xdr:row>96</xdr:row>
      <xdr:rowOff>33226</xdr:rowOff>
    </xdr:from>
    <xdr:to>
      <xdr:col>10</xdr:col>
      <xdr:colOff>1049413</xdr:colOff>
      <xdr:row>96</xdr:row>
      <xdr:rowOff>587006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4651" y="66951889"/>
          <a:ext cx="982960" cy="553780"/>
        </a:xfrm>
        <a:prstGeom prst="rect">
          <a:avLst/>
        </a:prstGeom>
      </xdr:spPr>
    </xdr:pic>
    <xdr:clientData/>
  </xdr:twoCellAnchor>
  <xdr:twoCellAnchor editAs="oneCell">
    <xdr:from>
      <xdr:col>4</xdr:col>
      <xdr:colOff>163510</xdr:colOff>
      <xdr:row>11</xdr:row>
      <xdr:rowOff>50765</xdr:rowOff>
    </xdr:from>
    <xdr:to>
      <xdr:col>4</xdr:col>
      <xdr:colOff>919273</xdr:colOff>
      <xdr:row>11</xdr:row>
      <xdr:rowOff>747731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7347" y="7703992"/>
          <a:ext cx="755763" cy="696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155056</xdr:colOff>
      <xdr:row>8</xdr:row>
      <xdr:rowOff>82972</xdr:rowOff>
    </xdr:from>
    <xdr:to>
      <xdr:col>4</xdr:col>
      <xdr:colOff>1096481</xdr:colOff>
      <xdr:row>8</xdr:row>
      <xdr:rowOff>789826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893" y="5310646"/>
          <a:ext cx="941425" cy="706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155058</xdr:colOff>
      <xdr:row>102</xdr:row>
      <xdr:rowOff>66453</xdr:rowOff>
    </xdr:from>
    <xdr:to>
      <xdr:col>4</xdr:col>
      <xdr:colOff>1118634</xdr:colOff>
      <xdr:row>102</xdr:row>
      <xdr:rowOff>805055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895" y="71836220"/>
          <a:ext cx="963576" cy="738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188285</xdr:colOff>
      <xdr:row>98</xdr:row>
      <xdr:rowOff>49476</xdr:rowOff>
    </xdr:from>
    <xdr:to>
      <xdr:col>9</xdr:col>
      <xdr:colOff>963576</xdr:colOff>
      <xdr:row>98</xdr:row>
      <xdr:rowOff>657865</xdr:rowOff>
    </xdr:to>
    <xdr:pic>
      <xdr:nvPicPr>
        <xdr:cNvPr id="269" name="Рисунок 16" descr="Кораблик_вариант 2.jpg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4622" y="68585174"/>
          <a:ext cx="775291" cy="608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143983</xdr:colOff>
      <xdr:row>101</xdr:row>
      <xdr:rowOff>88605</xdr:rowOff>
    </xdr:from>
    <xdr:to>
      <xdr:col>8</xdr:col>
      <xdr:colOff>1052180</xdr:colOff>
      <xdr:row>101</xdr:row>
      <xdr:rowOff>642384</xdr:rowOff>
    </xdr:to>
    <xdr:pic>
      <xdr:nvPicPr>
        <xdr:cNvPr id="271" name="Рисунок 27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/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8460" y="71049855"/>
          <a:ext cx="908197" cy="5537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121831</xdr:colOff>
      <xdr:row>104</xdr:row>
      <xdr:rowOff>44302</xdr:rowOff>
    </xdr:from>
    <xdr:to>
      <xdr:col>8</xdr:col>
      <xdr:colOff>941424</xdr:colOff>
      <xdr:row>104</xdr:row>
      <xdr:rowOff>560864</xdr:rowOff>
    </xdr:to>
    <xdr:pic>
      <xdr:nvPicPr>
        <xdr:cNvPr id="272" name="Рисунок 23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/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6308" y="73431104"/>
          <a:ext cx="819593" cy="5165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143983</xdr:colOff>
      <xdr:row>102</xdr:row>
      <xdr:rowOff>88605</xdr:rowOff>
    </xdr:from>
    <xdr:to>
      <xdr:col>8</xdr:col>
      <xdr:colOff>963576</xdr:colOff>
      <xdr:row>102</xdr:row>
      <xdr:rowOff>653460</xdr:rowOff>
    </xdr:to>
    <xdr:pic>
      <xdr:nvPicPr>
        <xdr:cNvPr id="273" name="Рисунок 19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/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8460" y="71858372"/>
          <a:ext cx="819593" cy="5648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99680</xdr:colOff>
      <xdr:row>151</xdr:row>
      <xdr:rowOff>22151</xdr:rowOff>
    </xdr:from>
    <xdr:to>
      <xdr:col>8</xdr:col>
      <xdr:colOff>952500</xdr:colOff>
      <xdr:row>151</xdr:row>
      <xdr:rowOff>587006</xdr:rowOff>
    </xdr:to>
    <xdr:pic>
      <xdr:nvPicPr>
        <xdr:cNvPr id="275" name="Рисунок 21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/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157" y="97863837"/>
          <a:ext cx="852820" cy="5648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166133</xdr:colOff>
      <xdr:row>143</xdr:row>
      <xdr:rowOff>55378</xdr:rowOff>
    </xdr:from>
    <xdr:to>
      <xdr:col>8</xdr:col>
      <xdr:colOff>1030028</xdr:colOff>
      <xdr:row>143</xdr:row>
      <xdr:rowOff>598082</xdr:rowOff>
    </xdr:to>
    <xdr:pic>
      <xdr:nvPicPr>
        <xdr:cNvPr id="277" name="Рисунок 1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/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1540" y="96490465"/>
          <a:ext cx="863895" cy="54270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132908</xdr:colOff>
      <xdr:row>144</xdr:row>
      <xdr:rowOff>55378</xdr:rowOff>
    </xdr:from>
    <xdr:to>
      <xdr:col>8</xdr:col>
      <xdr:colOff>985728</xdr:colOff>
      <xdr:row>144</xdr:row>
      <xdr:rowOff>653460</xdr:rowOff>
    </xdr:to>
    <xdr:pic>
      <xdr:nvPicPr>
        <xdr:cNvPr id="278" name="Рисунок 15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/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385" y="94662994"/>
          <a:ext cx="852820" cy="5980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188285</xdr:colOff>
      <xdr:row>150</xdr:row>
      <xdr:rowOff>55377</xdr:rowOff>
    </xdr:from>
    <xdr:to>
      <xdr:col>8</xdr:col>
      <xdr:colOff>985727</xdr:colOff>
      <xdr:row>150</xdr:row>
      <xdr:rowOff>575931</xdr:rowOff>
    </xdr:to>
    <xdr:pic>
      <xdr:nvPicPr>
        <xdr:cNvPr id="280" name="Рисунок 17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/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2762" y="100322615"/>
          <a:ext cx="797442" cy="5205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188285</xdr:colOff>
      <xdr:row>142</xdr:row>
      <xdr:rowOff>66454</xdr:rowOff>
    </xdr:from>
    <xdr:to>
      <xdr:col>8</xdr:col>
      <xdr:colOff>1007878</xdr:colOff>
      <xdr:row>142</xdr:row>
      <xdr:rowOff>598082</xdr:rowOff>
    </xdr:to>
    <xdr:pic>
      <xdr:nvPicPr>
        <xdr:cNvPr id="282" name="Рисунок 14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/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2762" y="93057035"/>
          <a:ext cx="819593" cy="53162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221512</xdr:colOff>
      <xdr:row>142</xdr:row>
      <xdr:rowOff>11075</xdr:rowOff>
    </xdr:from>
    <xdr:to>
      <xdr:col>9</xdr:col>
      <xdr:colOff>832808</xdr:colOff>
      <xdr:row>142</xdr:row>
      <xdr:rowOff>677825</xdr:rowOff>
    </xdr:to>
    <xdr:pic>
      <xdr:nvPicPr>
        <xdr:cNvPr id="283" name="Рисунок 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7849" y="93001656"/>
          <a:ext cx="61129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310117</xdr:colOff>
      <xdr:row>143</xdr:row>
      <xdr:rowOff>22152</xdr:rowOff>
    </xdr:from>
    <xdr:to>
      <xdr:col>9</xdr:col>
      <xdr:colOff>930260</xdr:colOff>
      <xdr:row>143</xdr:row>
      <xdr:rowOff>602675</xdr:rowOff>
    </xdr:to>
    <xdr:pic>
      <xdr:nvPicPr>
        <xdr:cNvPr id="285" name="Рисунок 10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7384" y="96457239"/>
          <a:ext cx="620143" cy="580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177210</xdr:colOff>
      <xdr:row>144</xdr:row>
      <xdr:rowOff>66454</xdr:rowOff>
    </xdr:from>
    <xdr:ext cx="908198" cy="561558"/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53547" y="94674070"/>
          <a:ext cx="908198" cy="561558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9</xdr:col>
      <xdr:colOff>166134</xdr:colOff>
      <xdr:row>150</xdr:row>
      <xdr:rowOff>11075</xdr:rowOff>
    </xdr:from>
    <xdr:to>
      <xdr:col>9</xdr:col>
      <xdr:colOff>963477</xdr:colOff>
      <xdr:row>150</xdr:row>
      <xdr:rowOff>645996</xdr:rowOff>
    </xdr:to>
    <xdr:pic>
      <xdr:nvPicPr>
        <xdr:cNvPr id="287" name="Рисунок 12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2471" y="100278313"/>
          <a:ext cx="797343" cy="634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221513</xdr:colOff>
      <xdr:row>10</xdr:row>
      <xdr:rowOff>88605</xdr:rowOff>
    </xdr:from>
    <xdr:to>
      <xdr:col>4</xdr:col>
      <xdr:colOff>952500</xdr:colOff>
      <xdr:row>10</xdr:row>
      <xdr:rowOff>707908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5350" y="6933314"/>
          <a:ext cx="730987" cy="61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110756</xdr:colOff>
      <xdr:row>88</xdr:row>
      <xdr:rowOff>44302</xdr:rowOff>
    </xdr:from>
    <xdr:to>
      <xdr:col>7</xdr:col>
      <xdr:colOff>996803</xdr:colOff>
      <xdr:row>88</xdr:row>
      <xdr:rowOff>598081</xdr:rowOff>
    </xdr:to>
    <xdr:pic>
      <xdr:nvPicPr>
        <xdr:cNvPr id="299" name="Рисунок 298" descr="http://avenmaf.ru/sites/default/files/styles/product/public/mgm-75.jpg?itok=-foCNf8z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/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3372" y="61358721"/>
          <a:ext cx="886047" cy="5537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188285</xdr:colOff>
      <xdr:row>88</xdr:row>
      <xdr:rowOff>55378</xdr:rowOff>
    </xdr:from>
    <xdr:to>
      <xdr:col>8</xdr:col>
      <xdr:colOff>952500</xdr:colOff>
      <xdr:row>88</xdr:row>
      <xdr:rowOff>631308</xdr:rowOff>
    </xdr:to>
    <xdr:pic>
      <xdr:nvPicPr>
        <xdr:cNvPr id="300" name="Рисунок 253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/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6412762" y="61369797"/>
          <a:ext cx="764215" cy="5759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132909</xdr:colOff>
      <xdr:row>88</xdr:row>
      <xdr:rowOff>109530</xdr:rowOff>
    </xdr:from>
    <xdr:to>
      <xdr:col>4</xdr:col>
      <xdr:colOff>1162937</xdr:colOff>
      <xdr:row>88</xdr:row>
      <xdr:rowOff>614824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6746" y="61423949"/>
          <a:ext cx="1030028" cy="505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110758</xdr:colOff>
      <xdr:row>89</xdr:row>
      <xdr:rowOff>44303</xdr:rowOff>
    </xdr:from>
    <xdr:to>
      <xdr:col>4</xdr:col>
      <xdr:colOff>1096483</xdr:colOff>
      <xdr:row>89</xdr:row>
      <xdr:rowOff>645405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4595" y="62167239"/>
          <a:ext cx="985725" cy="60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132907</xdr:colOff>
      <xdr:row>89</xdr:row>
      <xdr:rowOff>77529</xdr:rowOff>
    </xdr:from>
    <xdr:to>
      <xdr:col>7</xdr:col>
      <xdr:colOff>863896</xdr:colOff>
      <xdr:row>89</xdr:row>
      <xdr:rowOff>631308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5523" y="62200465"/>
          <a:ext cx="730989" cy="553779"/>
        </a:xfrm>
        <a:prstGeom prst="rect">
          <a:avLst/>
        </a:prstGeom>
      </xdr:spPr>
    </xdr:pic>
    <xdr:clientData/>
  </xdr:twoCellAnchor>
  <xdr:twoCellAnchor editAs="oneCell">
    <xdr:from>
      <xdr:col>4</xdr:col>
      <xdr:colOff>188285</xdr:colOff>
      <xdr:row>5</xdr:row>
      <xdr:rowOff>44302</xdr:rowOff>
    </xdr:from>
    <xdr:to>
      <xdr:col>4</xdr:col>
      <xdr:colOff>1052181</xdr:colOff>
      <xdr:row>5</xdr:row>
      <xdr:rowOff>630193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2122" y="3654942"/>
          <a:ext cx="863896" cy="585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166134</xdr:colOff>
      <xdr:row>5</xdr:row>
      <xdr:rowOff>88603</xdr:rowOff>
    </xdr:from>
    <xdr:to>
      <xdr:col>9</xdr:col>
      <xdr:colOff>1012595</xdr:colOff>
      <xdr:row>5</xdr:row>
      <xdr:rowOff>532734</xdr:rowOff>
    </xdr:to>
    <xdr:pic>
      <xdr:nvPicPr>
        <xdr:cNvPr id="311" name="Рисунок 141" descr="ПС000_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2471" y="3699243"/>
          <a:ext cx="846461" cy="444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166135</xdr:colOff>
      <xdr:row>5</xdr:row>
      <xdr:rowOff>99680</xdr:rowOff>
    </xdr:from>
    <xdr:to>
      <xdr:col>8</xdr:col>
      <xdr:colOff>897123</xdr:colOff>
      <xdr:row>5</xdr:row>
      <xdr:rowOff>570566</xdr:rowOff>
    </xdr:to>
    <xdr:pic>
      <xdr:nvPicPr>
        <xdr:cNvPr id="312" name="Рисунок 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/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0612" y="3710320"/>
          <a:ext cx="730988" cy="47088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177211</xdr:colOff>
      <xdr:row>5</xdr:row>
      <xdr:rowOff>88605</xdr:rowOff>
    </xdr:from>
    <xdr:to>
      <xdr:col>7</xdr:col>
      <xdr:colOff>980011</xdr:colOff>
      <xdr:row>5</xdr:row>
      <xdr:rowOff>553779</xdr:rowOff>
    </xdr:to>
    <xdr:pic>
      <xdr:nvPicPr>
        <xdr:cNvPr id="313" name="Рисунок 312" descr="Детская песочница П-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9827" y="3699245"/>
          <a:ext cx="802800" cy="465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332268</xdr:colOff>
      <xdr:row>146</xdr:row>
      <xdr:rowOff>32990</xdr:rowOff>
    </xdr:from>
    <xdr:to>
      <xdr:col>4</xdr:col>
      <xdr:colOff>886047</xdr:colOff>
      <xdr:row>146</xdr:row>
      <xdr:rowOff>629955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6105" y="97874676"/>
          <a:ext cx="553779" cy="596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299041</xdr:colOff>
      <xdr:row>147</xdr:row>
      <xdr:rowOff>62309</xdr:rowOff>
    </xdr:from>
    <xdr:to>
      <xdr:col>4</xdr:col>
      <xdr:colOff>900113</xdr:colOff>
      <xdr:row>147</xdr:row>
      <xdr:rowOff>697762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4419" y="99731466"/>
          <a:ext cx="601072" cy="635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321192</xdr:colOff>
      <xdr:row>152</xdr:row>
      <xdr:rowOff>55529</xdr:rowOff>
    </xdr:from>
    <xdr:to>
      <xdr:col>4</xdr:col>
      <xdr:colOff>919273</xdr:colOff>
      <xdr:row>152</xdr:row>
      <xdr:rowOff>633649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5029" y="101939802"/>
          <a:ext cx="598081" cy="57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232589</xdr:colOff>
      <xdr:row>152</xdr:row>
      <xdr:rowOff>44304</xdr:rowOff>
    </xdr:from>
    <xdr:to>
      <xdr:col>9</xdr:col>
      <xdr:colOff>880371</xdr:colOff>
      <xdr:row>152</xdr:row>
      <xdr:rowOff>575932</xdr:rowOff>
    </xdr:to>
    <xdr:pic>
      <xdr:nvPicPr>
        <xdr:cNvPr id="318" name="Рисунок 14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8926" y="101928577"/>
          <a:ext cx="647782" cy="531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188286</xdr:colOff>
      <xdr:row>146</xdr:row>
      <xdr:rowOff>55377</xdr:rowOff>
    </xdr:from>
    <xdr:to>
      <xdr:col>9</xdr:col>
      <xdr:colOff>759386</xdr:colOff>
      <xdr:row>146</xdr:row>
      <xdr:rowOff>653458</xdr:rowOff>
    </xdr:to>
    <xdr:pic>
      <xdr:nvPicPr>
        <xdr:cNvPr id="319" name="Рисунок 3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4623" y="97897063"/>
          <a:ext cx="571100" cy="598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188285</xdr:colOff>
      <xdr:row>147</xdr:row>
      <xdr:rowOff>44304</xdr:rowOff>
    </xdr:from>
    <xdr:to>
      <xdr:col>9</xdr:col>
      <xdr:colOff>747560</xdr:colOff>
      <xdr:row>147</xdr:row>
      <xdr:rowOff>587008</xdr:rowOff>
    </xdr:to>
    <xdr:pic>
      <xdr:nvPicPr>
        <xdr:cNvPr id="321" name="Рисунок 2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4622" y="98694507"/>
          <a:ext cx="559275" cy="542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243663</xdr:colOff>
      <xdr:row>148</xdr:row>
      <xdr:rowOff>66455</xdr:rowOff>
    </xdr:from>
    <xdr:to>
      <xdr:col>9</xdr:col>
      <xdr:colOff>872837</xdr:colOff>
      <xdr:row>148</xdr:row>
      <xdr:rowOff>598083</xdr:rowOff>
    </xdr:to>
    <xdr:pic>
      <xdr:nvPicPr>
        <xdr:cNvPr id="323" name="Рисунок 530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0" y="99525176"/>
          <a:ext cx="629174" cy="531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177211</xdr:colOff>
      <xdr:row>145</xdr:row>
      <xdr:rowOff>77530</xdr:rowOff>
    </xdr:from>
    <xdr:to>
      <xdr:col>9</xdr:col>
      <xdr:colOff>865757</xdr:colOff>
      <xdr:row>145</xdr:row>
      <xdr:rowOff>675610</xdr:rowOff>
    </xdr:to>
    <xdr:pic>
      <xdr:nvPicPr>
        <xdr:cNvPr id="324" name="Рисунок 1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3548" y="97110699"/>
          <a:ext cx="688546" cy="598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238223</xdr:colOff>
      <xdr:row>151</xdr:row>
      <xdr:rowOff>70517</xdr:rowOff>
    </xdr:from>
    <xdr:to>
      <xdr:col>10</xdr:col>
      <xdr:colOff>808517</xdr:colOff>
      <xdr:row>151</xdr:row>
      <xdr:rowOff>609148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7351" y="102165226"/>
          <a:ext cx="570294" cy="538631"/>
        </a:xfrm>
        <a:prstGeom prst="rect">
          <a:avLst/>
        </a:prstGeom>
      </xdr:spPr>
    </xdr:pic>
    <xdr:clientData/>
  </xdr:twoCellAnchor>
  <xdr:oneCellAnchor>
    <xdr:from>
      <xdr:col>7</xdr:col>
      <xdr:colOff>132908</xdr:colOff>
      <xdr:row>151</xdr:row>
      <xdr:rowOff>22151</xdr:rowOff>
    </xdr:from>
    <xdr:ext cx="841744" cy="588316"/>
    <xdr:pic>
      <xdr:nvPicPr>
        <xdr:cNvPr id="326" name="Рисунок 325" descr="Детская беседка Д-9 &quot;Сказка&quot;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5524" y="101097907"/>
          <a:ext cx="841744" cy="58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206514</xdr:colOff>
      <xdr:row>144</xdr:row>
      <xdr:rowOff>112801</xdr:rowOff>
    </xdr:from>
    <xdr:to>
      <xdr:col>10</xdr:col>
      <xdr:colOff>786366</xdr:colOff>
      <xdr:row>144</xdr:row>
      <xdr:rowOff>623783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4712" y="96337452"/>
          <a:ext cx="579852" cy="510982"/>
        </a:xfrm>
        <a:prstGeom prst="rect">
          <a:avLst/>
        </a:prstGeom>
      </xdr:spPr>
    </xdr:pic>
    <xdr:clientData/>
  </xdr:twoCellAnchor>
  <xdr:oneCellAnchor>
    <xdr:from>
      <xdr:col>10</xdr:col>
      <xdr:colOff>338263</xdr:colOff>
      <xdr:row>143</xdr:row>
      <xdr:rowOff>82828</xdr:rowOff>
    </xdr:from>
    <xdr:ext cx="414876" cy="546710"/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7391" y="96517915"/>
          <a:ext cx="414876" cy="546710"/>
        </a:xfrm>
        <a:prstGeom prst="rect">
          <a:avLst/>
        </a:prstGeom>
      </xdr:spPr>
    </xdr:pic>
    <xdr:clientData/>
  </xdr:oneCellAnchor>
  <xdr:twoCellAnchor editAs="oneCell">
    <xdr:from>
      <xdr:col>4</xdr:col>
      <xdr:colOff>210439</xdr:colOff>
      <xdr:row>141</xdr:row>
      <xdr:rowOff>33227</xdr:rowOff>
    </xdr:from>
    <xdr:to>
      <xdr:col>4</xdr:col>
      <xdr:colOff>1018955</xdr:colOff>
      <xdr:row>141</xdr:row>
      <xdr:rowOff>656702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5177" y="108130901"/>
          <a:ext cx="808516" cy="62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155059</xdr:colOff>
      <xdr:row>103</xdr:row>
      <xdr:rowOff>11074</xdr:rowOff>
    </xdr:from>
    <xdr:to>
      <xdr:col>4</xdr:col>
      <xdr:colOff>1041105</xdr:colOff>
      <xdr:row>103</xdr:row>
      <xdr:rowOff>717853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896" y="74206394"/>
          <a:ext cx="886046" cy="706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99681</xdr:colOff>
      <xdr:row>48</xdr:row>
      <xdr:rowOff>55378</xdr:rowOff>
    </xdr:from>
    <xdr:to>
      <xdr:col>4</xdr:col>
      <xdr:colOff>1030030</xdr:colOff>
      <xdr:row>48</xdr:row>
      <xdr:rowOff>794077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4419" y="37745581"/>
          <a:ext cx="930349" cy="738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221513</xdr:colOff>
      <xdr:row>48</xdr:row>
      <xdr:rowOff>66454</xdr:rowOff>
    </xdr:from>
    <xdr:to>
      <xdr:col>7</xdr:col>
      <xdr:colOff>863897</xdr:colOff>
      <xdr:row>48</xdr:row>
      <xdr:rowOff>564856</xdr:rowOff>
    </xdr:to>
    <xdr:pic>
      <xdr:nvPicPr>
        <xdr:cNvPr id="339" name="Рисунок 338" descr="Z:\Картинки\МОСКВА картинки\Городки\универсал\Г524.jpg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/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4129" y="32650814"/>
          <a:ext cx="642384" cy="498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77530</xdr:colOff>
      <xdr:row>56</xdr:row>
      <xdr:rowOff>22151</xdr:rowOff>
    </xdr:from>
    <xdr:to>
      <xdr:col>4</xdr:col>
      <xdr:colOff>1118635</xdr:colOff>
      <xdr:row>56</xdr:row>
      <xdr:rowOff>761605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2908" y="39074651"/>
          <a:ext cx="1041105" cy="73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229943</xdr:colOff>
      <xdr:row>173</xdr:row>
      <xdr:rowOff>22151</xdr:rowOff>
    </xdr:from>
    <xdr:to>
      <xdr:col>9</xdr:col>
      <xdr:colOff>869265</xdr:colOff>
      <xdr:row>173</xdr:row>
      <xdr:rowOff>575930</xdr:rowOff>
    </xdr:to>
    <xdr:pic>
      <xdr:nvPicPr>
        <xdr:cNvPr id="276" name="Рисунок 180" descr="КЧ033.02.jpg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7821" y="116991366"/>
          <a:ext cx="639322" cy="553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143983</xdr:colOff>
      <xdr:row>174</xdr:row>
      <xdr:rowOff>33227</xdr:rowOff>
    </xdr:from>
    <xdr:to>
      <xdr:col>9</xdr:col>
      <xdr:colOff>962481</xdr:colOff>
      <xdr:row>174</xdr:row>
      <xdr:rowOff>611534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1861" y="117810960"/>
          <a:ext cx="818498" cy="578307"/>
        </a:xfrm>
        <a:prstGeom prst="rect">
          <a:avLst/>
        </a:prstGeom>
      </xdr:spPr>
    </xdr:pic>
    <xdr:clientData/>
  </xdr:twoCellAnchor>
  <xdr:twoCellAnchor editAs="oneCell">
    <xdr:from>
      <xdr:col>9</xdr:col>
      <xdr:colOff>208117</xdr:colOff>
      <xdr:row>175</xdr:row>
      <xdr:rowOff>66453</xdr:rowOff>
    </xdr:from>
    <xdr:to>
      <xdr:col>9</xdr:col>
      <xdr:colOff>860156</xdr:colOff>
      <xdr:row>175</xdr:row>
      <xdr:rowOff>642383</xdr:rowOff>
    </xdr:to>
    <xdr:pic>
      <xdr:nvPicPr>
        <xdr:cNvPr id="281" name="Рисунок 239" descr="Качели-гнездо.jpg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5995" y="118652703"/>
          <a:ext cx="652039" cy="57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155059</xdr:colOff>
      <xdr:row>174</xdr:row>
      <xdr:rowOff>88604</xdr:rowOff>
    </xdr:from>
    <xdr:ext cx="764216" cy="549608"/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34797" y="117866337"/>
          <a:ext cx="764216" cy="549608"/>
        </a:xfrm>
        <a:prstGeom prst="rect">
          <a:avLst/>
        </a:prstGeom>
      </xdr:spPr>
    </xdr:pic>
    <xdr:clientData/>
  </xdr:oneCellAnchor>
  <xdr:oneCellAnchor>
    <xdr:from>
      <xdr:col>10</xdr:col>
      <xdr:colOff>265814</xdr:colOff>
      <xdr:row>173</xdr:row>
      <xdr:rowOff>11076</xdr:rowOff>
    </xdr:from>
    <xdr:ext cx="625639" cy="604771"/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45552" y="116980291"/>
          <a:ext cx="625639" cy="604771"/>
        </a:xfrm>
        <a:prstGeom prst="rect">
          <a:avLst/>
        </a:prstGeom>
      </xdr:spPr>
    </xdr:pic>
    <xdr:clientData/>
  </xdr:oneCellAnchor>
  <xdr:twoCellAnchor>
    <xdr:from>
      <xdr:col>8</xdr:col>
      <xdr:colOff>132906</xdr:colOff>
      <xdr:row>173</xdr:row>
      <xdr:rowOff>22152</xdr:rowOff>
    </xdr:from>
    <xdr:to>
      <xdr:col>8</xdr:col>
      <xdr:colOff>954605</xdr:colOff>
      <xdr:row>173</xdr:row>
      <xdr:rowOff>642385</xdr:rowOff>
    </xdr:to>
    <xdr:pic>
      <xdr:nvPicPr>
        <xdr:cNvPr id="289" name="Рисунок 217096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/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7608923" y="116991367"/>
          <a:ext cx="821699" cy="6202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132907</xdr:colOff>
      <xdr:row>174</xdr:row>
      <xdr:rowOff>44302</xdr:rowOff>
    </xdr:from>
    <xdr:to>
      <xdr:col>8</xdr:col>
      <xdr:colOff>1007878</xdr:colOff>
      <xdr:row>174</xdr:row>
      <xdr:rowOff>620232</xdr:rowOff>
    </xdr:to>
    <xdr:pic>
      <xdr:nvPicPr>
        <xdr:cNvPr id="290" name="Рисунок 217097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/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7608924" y="117822035"/>
          <a:ext cx="874971" cy="5759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66455</xdr:colOff>
      <xdr:row>175</xdr:row>
      <xdr:rowOff>88604</xdr:rowOff>
    </xdr:from>
    <xdr:to>
      <xdr:col>8</xdr:col>
      <xdr:colOff>1030031</xdr:colOff>
      <xdr:row>175</xdr:row>
      <xdr:rowOff>642383</xdr:rowOff>
    </xdr:to>
    <xdr:pic>
      <xdr:nvPicPr>
        <xdr:cNvPr id="291" name="Рисунок 217098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/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2472" y="118674854"/>
          <a:ext cx="963576" cy="5537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77529</xdr:colOff>
      <xdr:row>175</xdr:row>
      <xdr:rowOff>33227</xdr:rowOff>
    </xdr:from>
    <xdr:to>
      <xdr:col>10</xdr:col>
      <xdr:colOff>896679</xdr:colOff>
      <xdr:row>175</xdr:row>
      <xdr:rowOff>613926</xdr:rowOff>
    </xdr:to>
    <xdr:pic>
      <xdr:nvPicPr>
        <xdr:cNvPr id="292" name="Рисунок 291" descr="Качели &quot;Гнездо&quot; тип-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57267" y="118619477"/>
          <a:ext cx="819150" cy="58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33228</xdr:colOff>
      <xdr:row>163</xdr:row>
      <xdr:rowOff>49472</xdr:rowOff>
    </xdr:from>
    <xdr:to>
      <xdr:col>10</xdr:col>
      <xdr:colOff>1086118</xdr:colOff>
      <xdr:row>163</xdr:row>
      <xdr:rowOff>572749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2966" y="109642350"/>
          <a:ext cx="1052890" cy="523277"/>
        </a:xfrm>
        <a:prstGeom prst="rect">
          <a:avLst/>
        </a:prstGeom>
      </xdr:spPr>
    </xdr:pic>
    <xdr:clientData/>
  </xdr:twoCellAnchor>
  <xdr:twoCellAnchor>
    <xdr:from>
      <xdr:col>8</xdr:col>
      <xdr:colOff>177210</xdr:colOff>
      <xdr:row>163</xdr:row>
      <xdr:rowOff>66453</xdr:rowOff>
    </xdr:from>
    <xdr:to>
      <xdr:col>8</xdr:col>
      <xdr:colOff>886048</xdr:colOff>
      <xdr:row>163</xdr:row>
      <xdr:rowOff>553779</xdr:rowOff>
    </xdr:to>
    <xdr:pic>
      <xdr:nvPicPr>
        <xdr:cNvPr id="294" name="Рисунок 217104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/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3227" y="109659331"/>
          <a:ext cx="708838" cy="48732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77530</xdr:colOff>
      <xdr:row>163</xdr:row>
      <xdr:rowOff>11076</xdr:rowOff>
    </xdr:from>
    <xdr:to>
      <xdr:col>9</xdr:col>
      <xdr:colOff>1024389</xdr:colOff>
      <xdr:row>163</xdr:row>
      <xdr:rowOff>520553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5408" y="109603954"/>
          <a:ext cx="946859" cy="509477"/>
        </a:xfrm>
        <a:prstGeom prst="rect">
          <a:avLst/>
        </a:prstGeom>
      </xdr:spPr>
    </xdr:pic>
    <xdr:clientData/>
  </xdr:twoCellAnchor>
  <xdr:oneCellAnchor>
    <xdr:from>
      <xdr:col>7</xdr:col>
      <xdr:colOff>132907</xdr:colOff>
      <xdr:row>163</xdr:row>
      <xdr:rowOff>55378</xdr:rowOff>
    </xdr:from>
    <xdr:ext cx="899576" cy="509517"/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7064" y="109648256"/>
          <a:ext cx="899576" cy="509517"/>
        </a:xfrm>
        <a:prstGeom prst="rect">
          <a:avLst/>
        </a:prstGeom>
      </xdr:spPr>
    </xdr:pic>
    <xdr:clientData/>
  </xdr:oneCellAnchor>
  <xdr:twoCellAnchor editAs="oneCell">
    <xdr:from>
      <xdr:col>10</xdr:col>
      <xdr:colOff>66454</xdr:colOff>
      <xdr:row>56</xdr:row>
      <xdr:rowOff>33227</xdr:rowOff>
    </xdr:from>
    <xdr:to>
      <xdr:col>10</xdr:col>
      <xdr:colOff>996803</xdr:colOff>
      <xdr:row>56</xdr:row>
      <xdr:rowOff>575124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 r="-964"/>
        <a:stretch/>
      </xdr:blipFill>
      <xdr:spPr>
        <a:xfrm>
          <a:off x="11075582" y="39085727"/>
          <a:ext cx="930349" cy="541897"/>
        </a:xfrm>
        <a:prstGeom prst="rect">
          <a:avLst/>
        </a:prstGeom>
      </xdr:spPr>
    </xdr:pic>
    <xdr:clientData/>
  </xdr:twoCellAnchor>
  <xdr:twoCellAnchor editAs="oneCell">
    <xdr:from>
      <xdr:col>7</xdr:col>
      <xdr:colOff>254739</xdr:colOff>
      <xdr:row>142</xdr:row>
      <xdr:rowOff>99681</xdr:rowOff>
    </xdr:from>
    <xdr:to>
      <xdr:col>7</xdr:col>
      <xdr:colOff>808518</xdr:colOff>
      <xdr:row>142</xdr:row>
      <xdr:rowOff>631309</xdr:rowOff>
    </xdr:to>
    <xdr:pic>
      <xdr:nvPicPr>
        <xdr:cNvPr id="301" name="Рисунок 300" descr="Детская беседка ДЕ-1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07646" y="107942617"/>
          <a:ext cx="553779" cy="531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332269</xdr:colOff>
      <xdr:row>116</xdr:row>
      <xdr:rowOff>33227</xdr:rowOff>
    </xdr:from>
    <xdr:to>
      <xdr:col>9</xdr:col>
      <xdr:colOff>863897</xdr:colOff>
      <xdr:row>116</xdr:row>
      <xdr:rowOff>604920</xdr:rowOff>
    </xdr:to>
    <xdr:pic>
      <xdr:nvPicPr>
        <xdr:cNvPr id="302" name="Рисунок 343" descr="СРО082.01_в1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9536" y="84838954"/>
          <a:ext cx="531628" cy="571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155059</xdr:colOff>
      <xdr:row>115</xdr:row>
      <xdr:rowOff>66453</xdr:rowOff>
    </xdr:from>
    <xdr:ext cx="766836" cy="520553"/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12326" y="84063662"/>
          <a:ext cx="766836" cy="520553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10</xdr:col>
      <xdr:colOff>276890</xdr:colOff>
      <xdr:row>115</xdr:row>
      <xdr:rowOff>69857</xdr:rowOff>
    </xdr:from>
    <xdr:to>
      <xdr:col>10</xdr:col>
      <xdr:colOff>830669</xdr:colOff>
      <xdr:row>115</xdr:row>
      <xdr:rowOff>621733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6018" y="84067066"/>
          <a:ext cx="553779" cy="551876"/>
        </a:xfrm>
        <a:prstGeom prst="rect">
          <a:avLst/>
        </a:prstGeom>
      </xdr:spPr>
    </xdr:pic>
    <xdr:clientData/>
  </xdr:twoCellAnchor>
  <xdr:twoCellAnchor editAs="oneCell">
    <xdr:from>
      <xdr:col>10</xdr:col>
      <xdr:colOff>199361</xdr:colOff>
      <xdr:row>116</xdr:row>
      <xdr:rowOff>66453</xdr:rowOff>
    </xdr:from>
    <xdr:to>
      <xdr:col>10</xdr:col>
      <xdr:colOff>863895</xdr:colOff>
      <xdr:row>116</xdr:row>
      <xdr:rowOff>609754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8489" y="84872180"/>
          <a:ext cx="664534" cy="543301"/>
        </a:xfrm>
        <a:prstGeom prst="rect">
          <a:avLst/>
        </a:prstGeom>
      </xdr:spPr>
    </xdr:pic>
    <xdr:clientData/>
  </xdr:twoCellAnchor>
  <xdr:twoCellAnchor editAs="oneCell">
    <xdr:from>
      <xdr:col>9</xdr:col>
      <xdr:colOff>365495</xdr:colOff>
      <xdr:row>124</xdr:row>
      <xdr:rowOff>33227</xdr:rowOff>
    </xdr:from>
    <xdr:to>
      <xdr:col>9</xdr:col>
      <xdr:colOff>786368</xdr:colOff>
      <xdr:row>124</xdr:row>
      <xdr:rowOff>564779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2762" y="87264506"/>
          <a:ext cx="420873" cy="531552"/>
        </a:xfrm>
        <a:prstGeom prst="rect">
          <a:avLst/>
        </a:prstGeom>
      </xdr:spPr>
    </xdr:pic>
    <xdr:clientData/>
  </xdr:twoCellAnchor>
  <xdr:twoCellAnchor editAs="oneCell">
    <xdr:from>
      <xdr:col>10</xdr:col>
      <xdr:colOff>411376</xdr:colOff>
      <xdr:row>124</xdr:row>
      <xdr:rowOff>88604</xdr:rowOff>
    </xdr:from>
    <xdr:to>
      <xdr:col>10</xdr:col>
      <xdr:colOff>705515</xdr:colOff>
      <xdr:row>124</xdr:row>
      <xdr:rowOff>598081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0504" y="87319883"/>
          <a:ext cx="294139" cy="509477"/>
        </a:xfrm>
        <a:prstGeom prst="rect">
          <a:avLst/>
        </a:prstGeom>
      </xdr:spPr>
    </xdr:pic>
    <xdr:clientData/>
  </xdr:twoCellAnchor>
  <xdr:twoCellAnchor editAs="oneCell">
    <xdr:from>
      <xdr:col>9</xdr:col>
      <xdr:colOff>332269</xdr:colOff>
      <xdr:row>114</xdr:row>
      <xdr:rowOff>44302</xdr:rowOff>
    </xdr:from>
    <xdr:to>
      <xdr:col>9</xdr:col>
      <xdr:colOff>873063</xdr:colOff>
      <xdr:row>114</xdr:row>
      <xdr:rowOff>575930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9536" y="83232994"/>
          <a:ext cx="540794" cy="531628"/>
        </a:xfrm>
        <a:prstGeom prst="rect">
          <a:avLst/>
        </a:prstGeom>
      </xdr:spPr>
    </xdr:pic>
    <xdr:clientData/>
  </xdr:twoCellAnchor>
  <xdr:twoCellAnchor editAs="oneCell">
    <xdr:from>
      <xdr:col>10</xdr:col>
      <xdr:colOff>265813</xdr:colOff>
      <xdr:row>114</xdr:row>
      <xdr:rowOff>55379</xdr:rowOff>
    </xdr:from>
    <xdr:to>
      <xdr:col>10</xdr:col>
      <xdr:colOff>823320</xdr:colOff>
      <xdr:row>114</xdr:row>
      <xdr:rowOff>575931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4941" y="83244071"/>
          <a:ext cx="557507" cy="520552"/>
        </a:xfrm>
        <a:prstGeom prst="rect">
          <a:avLst/>
        </a:prstGeom>
      </xdr:spPr>
    </xdr:pic>
    <xdr:clientData/>
  </xdr:twoCellAnchor>
  <xdr:twoCellAnchor editAs="oneCell">
    <xdr:from>
      <xdr:col>9</xdr:col>
      <xdr:colOff>299040</xdr:colOff>
      <xdr:row>127</xdr:row>
      <xdr:rowOff>33227</xdr:rowOff>
    </xdr:from>
    <xdr:to>
      <xdr:col>9</xdr:col>
      <xdr:colOff>852871</xdr:colOff>
      <xdr:row>127</xdr:row>
      <xdr:rowOff>657644</xdr:rowOff>
    </xdr:to>
    <xdr:pic>
      <xdr:nvPicPr>
        <xdr:cNvPr id="329" name="Рисунок 20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6307" y="89690058"/>
          <a:ext cx="553831" cy="624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299041</xdr:colOff>
      <xdr:row>126</xdr:row>
      <xdr:rowOff>22152</xdr:rowOff>
    </xdr:from>
    <xdr:to>
      <xdr:col>9</xdr:col>
      <xdr:colOff>890880</xdr:colOff>
      <xdr:row>126</xdr:row>
      <xdr:rowOff>613991</xdr:rowOff>
    </xdr:to>
    <xdr:pic>
      <xdr:nvPicPr>
        <xdr:cNvPr id="331" name="Рисунок 27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6308" y="88870466"/>
          <a:ext cx="591839" cy="591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332267</xdr:colOff>
      <xdr:row>126</xdr:row>
      <xdr:rowOff>88605</xdr:rowOff>
    </xdr:from>
    <xdr:to>
      <xdr:col>10</xdr:col>
      <xdr:colOff>898632</xdr:colOff>
      <xdr:row>126</xdr:row>
      <xdr:rowOff>611215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1395" y="88936919"/>
          <a:ext cx="566365" cy="522610"/>
        </a:xfrm>
        <a:prstGeom prst="rect">
          <a:avLst/>
        </a:prstGeom>
      </xdr:spPr>
    </xdr:pic>
    <xdr:clientData/>
  </xdr:twoCellAnchor>
  <xdr:twoCellAnchor editAs="oneCell">
    <xdr:from>
      <xdr:col>10</xdr:col>
      <xdr:colOff>321193</xdr:colOff>
      <xdr:row>127</xdr:row>
      <xdr:rowOff>66616</xdr:rowOff>
    </xdr:from>
    <xdr:to>
      <xdr:col>10</xdr:col>
      <xdr:colOff>874971</xdr:colOff>
      <xdr:row>127</xdr:row>
      <xdr:rowOff>595292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0321" y="89723447"/>
          <a:ext cx="553778" cy="528676"/>
        </a:xfrm>
        <a:prstGeom prst="rect">
          <a:avLst/>
        </a:prstGeom>
      </xdr:spPr>
    </xdr:pic>
    <xdr:clientData/>
  </xdr:twoCellAnchor>
  <xdr:twoCellAnchor editAs="oneCell">
    <xdr:from>
      <xdr:col>9</xdr:col>
      <xdr:colOff>155058</xdr:colOff>
      <xdr:row>155</xdr:row>
      <xdr:rowOff>33227</xdr:rowOff>
    </xdr:from>
    <xdr:to>
      <xdr:col>9</xdr:col>
      <xdr:colOff>1056059</xdr:colOff>
      <xdr:row>155</xdr:row>
      <xdr:rowOff>616894</xdr:rowOff>
    </xdr:to>
    <xdr:pic>
      <xdr:nvPicPr>
        <xdr:cNvPr id="337" name="Рисунок 198" descr="Стлик для детских садов_в1.jpg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12325" y="105018663"/>
          <a:ext cx="901001" cy="583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199360</xdr:colOff>
      <xdr:row>155</xdr:row>
      <xdr:rowOff>66453</xdr:rowOff>
    </xdr:from>
    <xdr:to>
      <xdr:col>10</xdr:col>
      <xdr:colOff>963575</xdr:colOff>
      <xdr:row>155</xdr:row>
      <xdr:rowOff>501283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8488" y="105051889"/>
          <a:ext cx="764215" cy="434830"/>
        </a:xfrm>
        <a:prstGeom prst="rect">
          <a:avLst/>
        </a:prstGeom>
      </xdr:spPr>
    </xdr:pic>
    <xdr:clientData/>
  </xdr:twoCellAnchor>
  <xdr:oneCellAnchor>
    <xdr:from>
      <xdr:col>9</xdr:col>
      <xdr:colOff>155058</xdr:colOff>
      <xdr:row>156</xdr:row>
      <xdr:rowOff>33227</xdr:rowOff>
    </xdr:from>
    <xdr:ext cx="901001" cy="583667"/>
    <xdr:pic>
      <xdr:nvPicPr>
        <xdr:cNvPr id="341" name="Рисунок 198" descr="Стлик для детских садов_в1.jpg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12325" y="105018663"/>
          <a:ext cx="901001" cy="583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177210</xdr:colOff>
      <xdr:row>156</xdr:row>
      <xdr:rowOff>66454</xdr:rowOff>
    </xdr:from>
    <xdr:to>
      <xdr:col>10</xdr:col>
      <xdr:colOff>988602</xdr:colOff>
      <xdr:row>156</xdr:row>
      <xdr:rowOff>553780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6338" y="105860407"/>
          <a:ext cx="811392" cy="487326"/>
        </a:xfrm>
        <a:prstGeom prst="rect">
          <a:avLst/>
        </a:prstGeom>
      </xdr:spPr>
    </xdr:pic>
    <xdr:clientData/>
  </xdr:twoCellAnchor>
  <xdr:twoCellAnchor editAs="oneCell">
    <xdr:from>
      <xdr:col>9</xdr:col>
      <xdr:colOff>188285</xdr:colOff>
      <xdr:row>158</xdr:row>
      <xdr:rowOff>22151</xdr:rowOff>
    </xdr:from>
    <xdr:to>
      <xdr:col>9</xdr:col>
      <xdr:colOff>908198</xdr:colOff>
      <xdr:row>158</xdr:row>
      <xdr:rowOff>583376</xdr:rowOff>
    </xdr:to>
    <xdr:pic>
      <xdr:nvPicPr>
        <xdr:cNvPr id="343" name="Рисунок 58" descr="МД019_Лавочка самолет двойной.jpg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45552" y="107433139"/>
          <a:ext cx="719913" cy="56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110756</xdr:colOff>
      <xdr:row>158</xdr:row>
      <xdr:rowOff>66054</xdr:rowOff>
    </xdr:from>
    <xdr:to>
      <xdr:col>10</xdr:col>
      <xdr:colOff>942415</xdr:colOff>
      <xdr:row>158</xdr:row>
      <xdr:rowOff>562053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9884" y="107477042"/>
          <a:ext cx="831659" cy="495999"/>
        </a:xfrm>
        <a:prstGeom prst="rect">
          <a:avLst/>
        </a:prstGeom>
      </xdr:spPr>
    </xdr:pic>
    <xdr:clientData/>
  </xdr:twoCellAnchor>
  <xdr:twoCellAnchor editAs="oneCell">
    <xdr:from>
      <xdr:col>10</xdr:col>
      <xdr:colOff>143982</xdr:colOff>
      <xdr:row>157</xdr:row>
      <xdr:rowOff>110419</xdr:rowOff>
    </xdr:from>
    <xdr:to>
      <xdr:col>10</xdr:col>
      <xdr:colOff>1036964</xdr:colOff>
      <xdr:row>157</xdr:row>
      <xdr:rowOff>625980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3110" y="106712890"/>
          <a:ext cx="892982" cy="515561"/>
        </a:xfrm>
        <a:prstGeom prst="rect">
          <a:avLst/>
        </a:prstGeom>
      </xdr:spPr>
    </xdr:pic>
    <xdr:clientData/>
  </xdr:twoCellAnchor>
  <xdr:oneCellAnchor>
    <xdr:from>
      <xdr:col>9</xdr:col>
      <xdr:colOff>55379</xdr:colOff>
      <xdr:row>153</xdr:row>
      <xdr:rowOff>66453</xdr:rowOff>
    </xdr:from>
    <xdr:ext cx="936286" cy="553779"/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12646" y="103778197"/>
          <a:ext cx="936286" cy="553779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9</xdr:col>
      <xdr:colOff>77529</xdr:colOff>
      <xdr:row>129</xdr:row>
      <xdr:rowOff>121831</xdr:rowOff>
    </xdr:from>
    <xdr:ext cx="928316" cy="420872"/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34796" y="91395697"/>
          <a:ext cx="928316" cy="420872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9</xdr:col>
      <xdr:colOff>77529</xdr:colOff>
      <xdr:row>131</xdr:row>
      <xdr:rowOff>121831</xdr:rowOff>
    </xdr:from>
    <xdr:ext cx="928316" cy="420872"/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34796" y="91395697"/>
          <a:ext cx="928316" cy="420872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7</xdr:col>
      <xdr:colOff>132908</xdr:colOff>
      <xdr:row>130</xdr:row>
      <xdr:rowOff>33227</xdr:rowOff>
    </xdr:from>
    <xdr:to>
      <xdr:col>7</xdr:col>
      <xdr:colOff>996804</xdr:colOff>
      <xdr:row>130</xdr:row>
      <xdr:rowOff>597532</xdr:rowOff>
    </xdr:to>
    <xdr:pic>
      <xdr:nvPicPr>
        <xdr:cNvPr id="351" name="Рисунок 534" descr="C:\Users\admin\Desktop\Счастливый ребенок 2016\Картинки Счастливый ребенок\Спортивные элементы\И-9.jpg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86455" y="92115611"/>
          <a:ext cx="863896" cy="564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77529</xdr:colOff>
      <xdr:row>131</xdr:row>
      <xdr:rowOff>44302</xdr:rowOff>
    </xdr:from>
    <xdr:to>
      <xdr:col>7</xdr:col>
      <xdr:colOff>1095842</xdr:colOff>
      <xdr:row>131</xdr:row>
      <xdr:rowOff>620232</xdr:rowOff>
    </xdr:to>
    <xdr:pic>
      <xdr:nvPicPr>
        <xdr:cNvPr id="353" name="Рисунок 352" descr="http://avenmaf.ru/sites/default/files/styles/thumbnail/public/i-10_0.jpg?itok=5BVndeIG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1076" y="92935203"/>
          <a:ext cx="1018313" cy="575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199361</xdr:colOff>
      <xdr:row>132</xdr:row>
      <xdr:rowOff>44302</xdr:rowOff>
    </xdr:from>
    <xdr:to>
      <xdr:col>7</xdr:col>
      <xdr:colOff>819593</xdr:colOff>
      <xdr:row>132</xdr:row>
      <xdr:rowOff>642772</xdr:rowOff>
    </xdr:to>
    <xdr:pic>
      <xdr:nvPicPr>
        <xdr:cNvPr id="354" name="Picture 1" descr="http://avenmaf.ru/sites/default/files/styles/thumbnail/public/tm-37_1_0.jpg?itok=vSTw3BCI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2908" y="93743721"/>
          <a:ext cx="620232" cy="598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121832</xdr:colOff>
      <xdr:row>128</xdr:row>
      <xdr:rowOff>66454</xdr:rowOff>
    </xdr:from>
    <xdr:to>
      <xdr:col>9</xdr:col>
      <xdr:colOff>1082488</xdr:colOff>
      <xdr:row>128</xdr:row>
      <xdr:rowOff>598082</xdr:rowOff>
    </xdr:to>
    <xdr:pic>
      <xdr:nvPicPr>
        <xdr:cNvPr id="355" name="Рисунок 133" descr="МС005.tif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79099" y="90531803"/>
          <a:ext cx="960656" cy="531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55379</xdr:colOff>
      <xdr:row>125</xdr:row>
      <xdr:rowOff>75268</xdr:rowOff>
    </xdr:from>
    <xdr:to>
      <xdr:col>9</xdr:col>
      <xdr:colOff>1003005</xdr:colOff>
      <xdr:row>125</xdr:row>
      <xdr:rowOff>564853</xdr:rowOff>
    </xdr:to>
    <xdr:pic>
      <xdr:nvPicPr>
        <xdr:cNvPr id="356" name="Рисунок 172" descr="ФК020_1.jpg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12646" y="88115065"/>
          <a:ext cx="947626" cy="489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121832</xdr:colOff>
      <xdr:row>134</xdr:row>
      <xdr:rowOff>60252</xdr:rowOff>
    </xdr:from>
    <xdr:to>
      <xdr:col>9</xdr:col>
      <xdr:colOff>1018954</xdr:colOff>
      <xdr:row>134</xdr:row>
      <xdr:rowOff>508813</xdr:rowOff>
    </xdr:to>
    <xdr:pic>
      <xdr:nvPicPr>
        <xdr:cNvPr id="357" name="Рисунок 114" descr="ФК021.jpg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79099" y="94568188"/>
          <a:ext cx="897122" cy="448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210436</xdr:colOff>
      <xdr:row>153</xdr:row>
      <xdr:rowOff>44303</xdr:rowOff>
    </xdr:from>
    <xdr:to>
      <xdr:col>10</xdr:col>
      <xdr:colOff>1041105</xdr:colOff>
      <xdr:row>153</xdr:row>
      <xdr:rowOff>675851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19564" y="104564565"/>
          <a:ext cx="830669" cy="631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288177</xdr:colOff>
      <xdr:row>125</xdr:row>
      <xdr:rowOff>99679</xdr:rowOff>
    </xdr:from>
    <xdr:to>
      <xdr:col>10</xdr:col>
      <xdr:colOff>882724</xdr:colOff>
      <xdr:row>125</xdr:row>
      <xdr:rowOff>545284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7305" y="88139476"/>
          <a:ext cx="594547" cy="445605"/>
        </a:xfrm>
        <a:prstGeom prst="rect">
          <a:avLst/>
        </a:prstGeom>
      </xdr:spPr>
    </xdr:pic>
    <xdr:clientData/>
  </xdr:twoCellAnchor>
  <xdr:twoCellAnchor editAs="oneCell">
    <xdr:from>
      <xdr:col>10</xdr:col>
      <xdr:colOff>199362</xdr:colOff>
      <xdr:row>118</xdr:row>
      <xdr:rowOff>61423</xdr:rowOff>
    </xdr:from>
    <xdr:to>
      <xdr:col>10</xdr:col>
      <xdr:colOff>786366</xdr:colOff>
      <xdr:row>118</xdr:row>
      <xdr:rowOff>598827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8490" y="86484185"/>
          <a:ext cx="587004" cy="537404"/>
        </a:xfrm>
        <a:prstGeom prst="rect">
          <a:avLst/>
        </a:prstGeom>
      </xdr:spPr>
    </xdr:pic>
    <xdr:clientData/>
  </xdr:twoCellAnchor>
  <xdr:twoCellAnchor editAs="oneCell">
    <xdr:from>
      <xdr:col>10</xdr:col>
      <xdr:colOff>66454</xdr:colOff>
      <xdr:row>117</xdr:row>
      <xdr:rowOff>88604</xdr:rowOff>
    </xdr:from>
    <xdr:to>
      <xdr:col>10</xdr:col>
      <xdr:colOff>1000982</xdr:colOff>
      <xdr:row>117</xdr:row>
      <xdr:rowOff>575930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5582" y="85702848"/>
          <a:ext cx="934528" cy="487326"/>
        </a:xfrm>
        <a:prstGeom prst="rect">
          <a:avLst/>
        </a:prstGeom>
      </xdr:spPr>
    </xdr:pic>
    <xdr:clientData/>
  </xdr:twoCellAnchor>
  <xdr:twoCellAnchor editAs="oneCell">
    <xdr:from>
      <xdr:col>10</xdr:col>
      <xdr:colOff>99680</xdr:colOff>
      <xdr:row>128</xdr:row>
      <xdr:rowOff>55379</xdr:rowOff>
    </xdr:from>
    <xdr:to>
      <xdr:col>10</xdr:col>
      <xdr:colOff>863895</xdr:colOff>
      <xdr:row>128</xdr:row>
      <xdr:rowOff>514107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2674"/>
        <a:stretch/>
      </xdr:blipFill>
      <xdr:spPr>
        <a:xfrm>
          <a:off x="11108808" y="90520728"/>
          <a:ext cx="764215" cy="458728"/>
        </a:xfrm>
        <a:prstGeom prst="rect">
          <a:avLst/>
        </a:prstGeom>
      </xdr:spPr>
    </xdr:pic>
    <xdr:clientData/>
  </xdr:twoCellAnchor>
  <xdr:twoCellAnchor editAs="oneCell">
    <xdr:from>
      <xdr:col>10</xdr:col>
      <xdr:colOff>99681</xdr:colOff>
      <xdr:row>129</xdr:row>
      <xdr:rowOff>44302</xdr:rowOff>
    </xdr:from>
    <xdr:to>
      <xdr:col>10</xdr:col>
      <xdr:colOff>1063256</xdr:colOff>
      <xdr:row>129</xdr:row>
      <xdr:rowOff>566353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8809" y="91318168"/>
          <a:ext cx="963575" cy="522051"/>
        </a:xfrm>
        <a:prstGeom prst="rect">
          <a:avLst/>
        </a:prstGeom>
      </xdr:spPr>
    </xdr:pic>
    <xdr:clientData/>
  </xdr:twoCellAnchor>
  <xdr:twoCellAnchor editAs="oneCell">
    <xdr:from>
      <xdr:col>10</xdr:col>
      <xdr:colOff>321191</xdr:colOff>
      <xdr:row>169</xdr:row>
      <xdr:rowOff>55900</xdr:rowOff>
    </xdr:from>
    <xdr:to>
      <xdr:col>10</xdr:col>
      <xdr:colOff>863895</xdr:colOff>
      <xdr:row>169</xdr:row>
      <xdr:rowOff>582797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30319" y="115064737"/>
          <a:ext cx="542704" cy="526897"/>
        </a:xfrm>
        <a:prstGeom prst="rect">
          <a:avLst/>
        </a:prstGeom>
      </xdr:spPr>
    </xdr:pic>
    <xdr:clientData/>
  </xdr:twoCellAnchor>
  <xdr:twoCellAnchor editAs="oneCell">
    <xdr:from>
      <xdr:col>10</xdr:col>
      <xdr:colOff>276890</xdr:colOff>
      <xdr:row>168</xdr:row>
      <xdr:rowOff>76709</xdr:rowOff>
    </xdr:from>
    <xdr:to>
      <xdr:col>10</xdr:col>
      <xdr:colOff>819594</xdr:colOff>
      <xdr:row>168</xdr:row>
      <xdr:rowOff>599313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86018" y="114277029"/>
          <a:ext cx="542704" cy="522604"/>
        </a:xfrm>
        <a:prstGeom prst="rect">
          <a:avLst/>
        </a:prstGeom>
      </xdr:spPr>
    </xdr:pic>
    <xdr:clientData/>
  </xdr:twoCellAnchor>
  <xdr:twoCellAnchor editAs="oneCell">
    <xdr:from>
      <xdr:col>10</xdr:col>
      <xdr:colOff>310116</xdr:colOff>
      <xdr:row>167</xdr:row>
      <xdr:rowOff>55378</xdr:rowOff>
    </xdr:from>
    <xdr:to>
      <xdr:col>10</xdr:col>
      <xdr:colOff>874971</xdr:colOff>
      <xdr:row>167</xdr:row>
      <xdr:rowOff>591017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19244" y="113447180"/>
          <a:ext cx="564855" cy="535639"/>
        </a:xfrm>
        <a:prstGeom prst="rect">
          <a:avLst/>
        </a:prstGeom>
      </xdr:spPr>
    </xdr:pic>
    <xdr:clientData/>
  </xdr:twoCellAnchor>
  <xdr:twoCellAnchor editAs="oneCell">
    <xdr:from>
      <xdr:col>10</xdr:col>
      <xdr:colOff>261711</xdr:colOff>
      <xdr:row>166</xdr:row>
      <xdr:rowOff>99662</xdr:rowOff>
    </xdr:from>
    <xdr:to>
      <xdr:col>10</xdr:col>
      <xdr:colOff>830669</xdr:colOff>
      <xdr:row>166</xdr:row>
      <xdr:rowOff>602132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0839" y="112682947"/>
          <a:ext cx="568958" cy="502470"/>
        </a:xfrm>
        <a:prstGeom prst="rect">
          <a:avLst/>
        </a:prstGeom>
      </xdr:spPr>
    </xdr:pic>
    <xdr:clientData/>
  </xdr:twoCellAnchor>
  <xdr:twoCellAnchor>
    <xdr:from>
      <xdr:col>7</xdr:col>
      <xdr:colOff>243663</xdr:colOff>
      <xdr:row>165</xdr:row>
      <xdr:rowOff>66454</xdr:rowOff>
    </xdr:from>
    <xdr:to>
      <xdr:col>7</xdr:col>
      <xdr:colOff>930348</xdr:colOff>
      <xdr:row>165</xdr:row>
      <xdr:rowOff>587007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7210" y="111841221"/>
          <a:ext cx="686685" cy="520553"/>
        </a:xfrm>
        <a:prstGeom prst="rect">
          <a:avLst/>
        </a:prstGeom>
      </xdr:spPr>
    </xdr:pic>
    <xdr:clientData/>
  </xdr:twoCellAnchor>
  <xdr:twoCellAnchor editAs="oneCell">
    <xdr:from>
      <xdr:col>7</xdr:col>
      <xdr:colOff>166134</xdr:colOff>
      <xdr:row>125</xdr:row>
      <xdr:rowOff>88604</xdr:rowOff>
    </xdr:from>
    <xdr:to>
      <xdr:col>7</xdr:col>
      <xdr:colOff>841744</xdr:colOff>
      <xdr:row>125</xdr:row>
      <xdr:rowOff>592713</xdr:rowOff>
    </xdr:to>
    <xdr:pic>
      <xdr:nvPicPr>
        <xdr:cNvPr id="373" name="Рисунок 535" descr="C:\Users\admin\Desktop\Счастливый ребенок 2016\Картинки Счастливый ребенок\Спортивные элементы\ИМ-5.jpg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9681" y="88128401"/>
          <a:ext cx="675610" cy="504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199361</xdr:colOff>
      <xdr:row>126</xdr:row>
      <xdr:rowOff>88605</xdr:rowOff>
    </xdr:from>
    <xdr:to>
      <xdr:col>7</xdr:col>
      <xdr:colOff>808517</xdr:colOff>
      <xdr:row>126</xdr:row>
      <xdr:rowOff>614315</xdr:rowOff>
    </xdr:to>
    <xdr:pic>
      <xdr:nvPicPr>
        <xdr:cNvPr id="374" name="Рисунок 538" descr="C:\Users\admin\Desktop\Счастливый ребенок 2016\Картинки Счастливый ребенок\Спортивные элементы\Т-77м.jpg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2908" y="88936919"/>
          <a:ext cx="609156" cy="525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181156</xdr:colOff>
      <xdr:row>127</xdr:row>
      <xdr:rowOff>66454</xdr:rowOff>
    </xdr:from>
    <xdr:to>
      <xdr:col>7</xdr:col>
      <xdr:colOff>908197</xdr:colOff>
      <xdr:row>127</xdr:row>
      <xdr:rowOff>631309</xdr:rowOff>
    </xdr:to>
    <xdr:pic>
      <xdr:nvPicPr>
        <xdr:cNvPr id="376" name="Рисунок 537" descr="C:\Users\admin\Desktop\Счастливый ребенок 2016\Картинки Счастливый ребенок\Спортивные элементы\Т-76м.jpg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4703" y="89723285"/>
          <a:ext cx="727041" cy="564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343343</xdr:colOff>
      <xdr:row>124</xdr:row>
      <xdr:rowOff>44303</xdr:rowOff>
    </xdr:from>
    <xdr:to>
      <xdr:col>7</xdr:col>
      <xdr:colOff>863895</xdr:colOff>
      <xdr:row>124</xdr:row>
      <xdr:rowOff>607311</xdr:rowOff>
    </xdr:to>
    <xdr:pic>
      <xdr:nvPicPr>
        <xdr:cNvPr id="377" name="Рисунок 807" descr="http://avenmaf.ru/sites/default/files/styles/thumbnail/public/tm-2_zhiraf.jpg?itok=tuPxcCcW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6890" y="87275582"/>
          <a:ext cx="520552" cy="563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77529</xdr:colOff>
      <xdr:row>129</xdr:row>
      <xdr:rowOff>22152</xdr:rowOff>
    </xdr:from>
    <xdr:to>
      <xdr:col>8</xdr:col>
      <xdr:colOff>952500</xdr:colOff>
      <xdr:row>129</xdr:row>
      <xdr:rowOff>620234</xdr:rowOff>
    </xdr:to>
    <xdr:pic>
      <xdr:nvPicPr>
        <xdr:cNvPr id="378" name="Рисунок 11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PicPr/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2936" y="91296018"/>
          <a:ext cx="874971" cy="5980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88605</xdr:colOff>
      <xdr:row>157</xdr:row>
      <xdr:rowOff>55378</xdr:rowOff>
    </xdr:from>
    <xdr:to>
      <xdr:col>8</xdr:col>
      <xdr:colOff>952500</xdr:colOff>
      <xdr:row>157</xdr:row>
      <xdr:rowOff>542704</xdr:rowOff>
    </xdr:to>
    <xdr:pic>
      <xdr:nvPicPr>
        <xdr:cNvPr id="381" name="Рисунок 1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PicPr/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4012" y="107466366"/>
          <a:ext cx="863895" cy="4873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110756</xdr:colOff>
      <xdr:row>156</xdr:row>
      <xdr:rowOff>44302</xdr:rowOff>
    </xdr:from>
    <xdr:to>
      <xdr:col>8</xdr:col>
      <xdr:colOff>985728</xdr:colOff>
      <xdr:row>156</xdr:row>
      <xdr:rowOff>563511</xdr:rowOff>
    </xdr:to>
    <xdr:pic>
      <xdr:nvPicPr>
        <xdr:cNvPr id="382" name="Рисунок 215658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PicPr/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4303" y="106646773"/>
          <a:ext cx="874972" cy="5192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110757</xdr:colOff>
      <xdr:row>155</xdr:row>
      <xdr:rowOff>55377</xdr:rowOff>
    </xdr:from>
    <xdr:to>
      <xdr:col>8</xdr:col>
      <xdr:colOff>996803</xdr:colOff>
      <xdr:row>155</xdr:row>
      <xdr:rowOff>531628</xdr:rowOff>
    </xdr:to>
    <xdr:pic>
      <xdr:nvPicPr>
        <xdr:cNvPr id="383" name="Рисунок 3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PicPr/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4304" y="105849330"/>
          <a:ext cx="886046" cy="47625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155058</xdr:colOff>
      <xdr:row>158</xdr:row>
      <xdr:rowOff>66453</xdr:rowOff>
    </xdr:from>
    <xdr:to>
      <xdr:col>8</xdr:col>
      <xdr:colOff>863895</xdr:colOff>
      <xdr:row>158</xdr:row>
      <xdr:rowOff>493236</xdr:rowOff>
    </xdr:to>
    <xdr:pic>
      <xdr:nvPicPr>
        <xdr:cNvPr id="384" name="Рисунок 217127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PicPr/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0465" y="108285959"/>
          <a:ext cx="708837" cy="426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188285</xdr:colOff>
      <xdr:row>166</xdr:row>
      <xdr:rowOff>77530</xdr:rowOff>
    </xdr:from>
    <xdr:to>
      <xdr:col>8</xdr:col>
      <xdr:colOff>1007878</xdr:colOff>
      <xdr:row>166</xdr:row>
      <xdr:rowOff>542704</xdr:rowOff>
    </xdr:to>
    <xdr:pic>
      <xdr:nvPicPr>
        <xdr:cNvPr id="385" name="Рисунок 217079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PicPr/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3692" y="112660815"/>
          <a:ext cx="819593" cy="4651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88605</xdr:colOff>
      <xdr:row>167</xdr:row>
      <xdr:rowOff>77529</xdr:rowOff>
    </xdr:from>
    <xdr:to>
      <xdr:col>8</xdr:col>
      <xdr:colOff>1052180</xdr:colOff>
      <xdr:row>167</xdr:row>
      <xdr:rowOff>575930</xdr:rowOff>
    </xdr:to>
    <xdr:pic>
      <xdr:nvPicPr>
        <xdr:cNvPr id="386" name="Рисунок 217084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PicPr/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4012" y="113469331"/>
          <a:ext cx="963575" cy="4984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110756</xdr:colOff>
      <xdr:row>168</xdr:row>
      <xdr:rowOff>33227</xdr:rowOff>
    </xdr:from>
    <xdr:to>
      <xdr:col>8</xdr:col>
      <xdr:colOff>1018954</xdr:colOff>
      <xdr:row>168</xdr:row>
      <xdr:rowOff>564855</xdr:rowOff>
    </xdr:to>
    <xdr:pic>
      <xdr:nvPicPr>
        <xdr:cNvPr id="387" name="Рисунок 217080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PicPr/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6163" y="114233547"/>
          <a:ext cx="908198" cy="5316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66455</xdr:colOff>
      <xdr:row>169</xdr:row>
      <xdr:rowOff>88606</xdr:rowOff>
    </xdr:from>
    <xdr:to>
      <xdr:col>8</xdr:col>
      <xdr:colOff>952501</xdr:colOff>
      <xdr:row>169</xdr:row>
      <xdr:rowOff>575932</xdr:rowOff>
    </xdr:to>
    <xdr:pic>
      <xdr:nvPicPr>
        <xdr:cNvPr id="388" name="Рисунок 217092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PicPr/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1862" y="115097443"/>
          <a:ext cx="886046" cy="48732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121831</xdr:colOff>
      <xdr:row>166</xdr:row>
      <xdr:rowOff>33227</xdr:rowOff>
    </xdr:from>
    <xdr:to>
      <xdr:col>9</xdr:col>
      <xdr:colOff>908199</xdr:colOff>
      <xdr:row>166</xdr:row>
      <xdr:rowOff>579912</xdr:rowOff>
    </xdr:to>
    <xdr:pic>
      <xdr:nvPicPr>
        <xdr:cNvPr id="389" name="Рисунок 105" descr="КЧ061.jpg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79098" y="112616512"/>
          <a:ext cx="786368" cy="54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155058</xdr:colOff>
      <xdr:row>167</xdr:row>
      <xdr:rowOff>55377</xdr:rowOff>
    </xdr:from>
    <xdr:to>
      <xdr:col>9</xdr:col>
      <xdr:colOff>863083</xdr:colOff>
      <xdr:row>167</xdr:row>
      <xdr:rowOff>580310</xdr:rowOff>
    </xdr:to>
    <xdr:pic>
      <xdr:nvPicPr>
        <xdr:cNvPr id="390" name="Рисунок 326" descr="КЧ036.jpg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12325" y="113447179"/>
          <a:ext cx="708025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221512</xdr:colOff>
      <xdr:row>168</xdr:row>
      <xdr:rowOff>88604</xdr:rowOff>
    </xdr:from>
    <xdr:to>
      <xdr:col>9</xdr:col>
      <xdr:colOff>803075</xdr:colOff>
      <xdr:row>168</xdr:row>
      <xdr:rowOff>583773</xdr:rowOff>
    </xdr:to>
    <xdr:pic>
      <xdr:nvPicPr>
        <xdr:cNvPr id="391" name="Рисунок 362" descr="Велик_в2f.jpg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78779" y="114288924"/>
          <a:ext cx="581563" cy="495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199360</xdr:colOff>
      <xdr:row>169</xdr:row>
      <xdr:rowOff>11075</xdr:rowOff>
    </xdr:from>
    <xdr:to>
      <xdr:col>9</xdr:col>
      <xdr:colOff>878816</xdr:colOff>
      <xdr:row>169</xdr:row>
      <xdr:rowOff>554943</xdr:rowOff>
    </xdr:to>
    <xdr:pic>
      <xdr:nvPicPr>
        <xdr:cNvPr id="392" name="Рисунок 354" descr="Попугай f.jpg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6627" y="115019912"/>
          <a:ext cx="679456" cy="543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99681</xdr:colOff>
      <xdr:row>165</xdr:row>
      <xdr:rowOff>22151</xdr:rowOff>
    </xdr:from>
    <xdr:to>
      <xdr:col>9</xdr:col>
      <xdr:colOff>886048</xdr:colOff>
      <xdr:row>165</xdr:row>
      <xdr:rowOff>577755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56948" y="111796918"/>
          <a:ext cx="786367" cy="555604"/>
        </a:xfrm>
        <a:prstGeom prst="rect">
          <a:avLst/>
        </a:prstGeom>
      </xdr:spPr>
    </xdr:pic>
    <xdr:clientData/>
  </xdr:twoCellAnchor>
  <xdr:twoCellAnchor>
    <xdr:from>
      <xdr:col>8</xdr:col>
      <xdr:colOff>232587</xdr:colOff>
      <xdr:row>165</xdr:row>
      <xdr:rowOff>88604</xdr:rowOff>
    </xdr:from>
    <xdr:to>
      <xdr:col>8</xdr:col>
      <xdr:colOff>1007878</xdr:colOff>
      <xdr:row>165</xdr:row>
      <xdr:rowOff>531628</xdr:rowOff>
    </xdr:to>
    <xdr:pic>
      <xdr:nvPicPr>
        <xdr:cNvPr id="395" name="Рисунок 26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PicPr/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7994" y="111863371"/>
          <a:ext cx="775291" cy="44302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177210</xdr:colOff>
      <xdr:row>126</xdr:row>
      <xdr:rowOff>44302</xdr:rowOff>
    </xdr:from>
    <xdr:to>
      <xdr:col>8</xdr:col>
      <xdr:colOff>1041105</xdr:colOff>
      <xdr:row>126</xdr:row>
      <xdr:rowOff>531628</xdr:rowOff>
    </xdr:to>
    <xdr:pic>
      <xdr:nvPicPr>
        <xdr:cNvPr id="396" name="Рисунок 219436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PicPr/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2617" y="88892616"/>
          <a:ext cx="863895" cy="4873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77529</xdr:colOff>
      <xdr:row>127</xdr:row>
      <xdr:rowOff>22151</xdr:rowOff>
    </xdr:from>
    <xdr:to>
      <xdr:col>8</xdr:col>
      <xdr:colOff>1018953</xdr:colOff>
      <xdr:row>127</xdr:row>
      <xdr:rowOff>531628</xdr:rowOff>
    </xdr:to>
    <xdr:pic>
      <xdr:nvPicPr>
        <xdr:cNvPr id="397" name="Рисунок 219435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PicPr/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2936" y="89678982"/>
          <a:ext cx="941424" cy="5094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143983</xdr:colOff>
      <xdr:row>128</xdr:row>
      <xdr:rowOff>66454</xdr:rowOff>
    </xdr:from>
    <xdr:to>
      <xdr:col>8</xdr:col>
      <xdr:colOff>908198</xdr:colOff>
      <xdr:row>128</xdr:row>
      <xdr:rowOff>611534</xdr:rowOff>
    </xdr:to>
    <xdr:pic>
      <xdr:nvPicPr>
        <xdr:cNvPr id="398" name="Рисунок 4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PicPr/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9390" y="90531803"/>
          <a:ext cx="764215" cy="545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110757</xdr:colOff>
      <xdr:row>125</xdr:row>
      <xdr:rowOff>44302</xdr:rowOff>
    </xdr:from>
    <xdr:to>
      <xdr:col>8</xdr:col>
      <xdr:colOff>1007879</xdr:colOff>
      <xdr:row>125</xdr:row>
      <xdr:rowOff>509476</xdr:rowOff>
    </xdr:to>
    <xdr:pic>
      <xdr:nvPicPr>
        <xdr:cNvPr id="399" name="Рисунок 8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PicPr/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816164" y="88084099"/>
          <a:ext cx="897122" cy="4651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210438</xdr:colOff>
      <xdr:row>124</xdr:row>
      <xdr:rowOff>88605</xdr:rowOff>
    </xdr:from>
    <xdr:to>
      <xdr:col>8</xdr:col>
      <xdr:colOff>897124</xdr:colOff>
      <xdr:row>124</xdr:row>
      <xdr:rowOff>487326</xdr:rowOff>
    </xdr:to>
    <xdr:pic>
      <xdr:nvPicPr>
        <xdr:cNvPr id="400" name="Рисунок 215654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PicPr/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5845" y="87319884"/>
          <a:ext cx="686686" cy="3987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143982</xdr:colOff>
      <xdr:row>181</xdr:row>
      <xdr:rowOff>110756</xdr:rowOff>
    </xdr:from>
    <xdr:to>
      <xdr:col>8</xdr:col>
      <xdr:colOff>919273</xdr:colOff>
      <xdr:row>181</xdr:row>
      <xdr:rowOff>587006</xdr:rowOff>
    </xdr:to>
    <xdr:pic>
      <xdr:nvPicPr>
        <xdr:cNvPr id="401" name="Рисунок 21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PicPr/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9389" y="123891454"/>
          <a:ext cx="775291" cy="476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210436</xdr:colOff>
      <xdr:row>181</xdr:row>
      <xdr:rowOff>65224</xdr:rowOff>
    </xdr:from>
    <xdr:to>
      <xdr:col>10</xdr:col>
      <xdr:colOff>985728</xdr:colOff>
      <xdr:row>181</xdr:row>
      <xdr:rowOff>557473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48" t="19563" r="2047" b="2190"/>
        <a:stretch/>
      </xdr:blipFill>
      <xdr:spPr bwMode="auto">
        <a:xfrm>
          <a:off x="11219564" y="123845922"/>
          <a:ext cx="775292" cy="492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55379</xdr:colOff>
      <xdr:row>180</xdr:row>
      <xdr:rowOff>44302</xdr:rowOff>
    </xdr:from>
    <xdr:to>
      <xdr:col>8</xdr:col>
      <xdr:colOff>963577</xdr:colOff>
      <xdr:row>180</xdr:row>
      <xdr:rowOff>575930</xdr:rowOff>
    </xdr:to>
    <xdr:pic>
      <xdr:nvPicPr>
        <xdr:cNvPr id="403" name="Рисунок 12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PicPr/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0786" y="123016482"/>
          <a:ext cx="908198" cy="53162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149906</xdr:colOff>
      <xdr:row>182</xdr:row>
      <xdr:rowOff>44303</xdr:rowOff>
    </xdr:from>
    <xdr:to>
      <xdr:col>10</xdr:col>
      <xdr:colOff>861237</xdr:colOff>
      <xdr:row>182</xdr:row>
      <xdr:rowOff>575929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9034" y="124633518"/>
          <a:ext cx="711331" cy="53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55379</xdr:colOff>
      <xdr:row>182</xdr:row>
      <xdr:rowOff>44302</xdr:rowOff>
    </xdr:from>
    <xdr:to>
      <xdr:col>8</xdr:col>
      <xdr:colOff>963577</xdr:colOff>
      <xdr:row>182</xdr:row>
      <xdr:rowOff>575930</xdr:rowOff>
    </xdr:to>
    <xdr:pic>
      <xdr:nvPicPr>
        <xdr:cNvPr id="406" name="Рисунок 12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PicPr/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0786" y="123016482"/>
          <a:ext cx="908198" cy="53162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210436</xdr:colOff>
      <xdr:row>180</xdr:row>
      <xdr:rowOff>80590</xdr:rowOff>
    </xdr:from>
    <xdr:to>
      <xdr:col>10</xdr:col>
      <xdr:colOff>1063711</xdr:colOff>
      <xdr:row>180</xdr:row>
      <xdr:rowOff>587006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48" t="15649" r="4240" b="12950"/>
        <a:stretch/>
      </xdr:blipFill>
      <xdr:spPr bwMode="auto">
        <a:xfrm>
          <a:off x="11219564" y="123052770"/>
          <a:ext cx="853275" cy="506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143982</xdr:colOff>
      <xdr:row>181</xdr:row>
      <xdr:rowOff>88605</xdr:rowOff>
    </xdr:from>
    <xdr:to>
      <xdr:col>9</xdr:col>
      <xdr:colOff>1054151</xdr:colOff>
      <xdr:row>181</xdr:row>
      <xdr:rowOff>631206</xdr:rowOff>
    </xdr:to>
    <xdr:pic>
      <xdr:nvPicPr>
        <xdr:cNvPr id="409" name="Рисунок 186" descr="КР001.02.jpg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49" y="123869303"/>
          <a:ext cx="910169" cy="542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88605</xdr:colOff>
      <xdr:row>182</xdr:row>
      <xdr:rowOff>66454</xdr:rowOff>
    </xdr:from>
    <xdr:to>
      <xdr:col>9</xdr:col>
      <xdr:colOff>989331</xdr:colOff>
      <xdr:row>182</xdr:row>
      <xdr:rowOff>564856</xdr:rowOff>
    </xdr:to>
    <xdr:pic>
      <xdr:nvPicPr>
        <xdr:cNvPr id="410" name="Рисунок 242" descr="КР014.02.jpg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45872" y="124655669"/>
          <a:ext cx="900726" cy="498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88605</xdr:colOff>
      <xdr:row>180</xdr:row>
      <xdr:rowOff>66454</xdr:rowOff>
    </xdr:from>
    <xdr:ext cx="900726" cy="498402"/>
    <xdr:pic>
      <xdr:nvPicPr>
        <xdr:cNvPr id="411" name="Рисунок 242" descr="КР014.02.jpg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45872" y="124655669"/>
          <a:ext cx="900726" cy="498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66453</xdr:colOff>
      <xdr:row>134</xdr:row>
      <xdr:rowOff>66454</xdr:rowOff>
    </xdr:from>
    <xdr:to>
      <xdr:col>8</xdr:col>
      <xdr:colOff>963575</xdr:colOff>
      <xdr:row>134</xdr:row>
      <xdr:rowOff>465175</xdr:rowOff>
    </xdr:to>
    <xdr:pic>
      <xdr:nvPicPr>
        <xdr:cNvPr id="413" name="Рисунок 509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PicPr/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1860" y="94574390"/>
          <a:ext cx="897122" cy="3987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121831</xdr:colOff>
      <xdr:row>114</xdr:row>
      <xdr:rowOff>66454</xdr:rowOff>
    </xdr:from>
    <xdr:to>
      <xdr:col>8</xdr:col>
      <xdr:colOff>985726</xdr:colOff>
      <xdr:row>114</xdr:row>
      <xdr:rowOff>609157</xdr:rowOff>
    </xdr:to>
    <xdr:pic>
      <xdr:nvPicPr>
        <xdr:cNvPr id="414" name="Рисунок 219440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PicPr/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827238" y="83255146"/>
          <a:ext cx="863895" cy="5427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99680</xdr:colOff>
      <xdr:row>116</xdr:row>
      <xdr:rowOff>44302</xdr:rowOff>
    </xdr:from>
    <xdr:to>
      <xdr:col>8</xdr:col>
      <xdr:colOff>985726</xdr:colOff>
      <xdr:row>116</xdr:row>
      <xdr:rowOff>609156</xdr:rowOff>
    </xdr:to>
    <xdr:pic>
      <xdr:nvPicPr>
        <xdr:cNvPr id="415" name="Рисунок 219438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PicPr/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805087" y="84850029"/>
          <a:ext cx="886046" cy="5648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121832</xdr:colOff>
      <xdr:row>115</xdr:row>
      <xdr:rowOff>44302</xdr:rowOff>
    </xdr:from>
    <xdr:to>
      <xdr:col>8</xdr:col>
      <xdr:colOff>1063256</xdr:colOff>
      <xdr:row>115</xdr:row>
      <xdr:rowOff>609157</xdr:rowOff>
    </xdr:to>
    <xdr:pic>
      <xdr:nvPicPr>
        <xdr:cNvPr id="416" name="Рисунок 23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PicPr/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7239" y="84041511"/>
          <a:ext cx="941424" cy="5648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132907</xdr:colOff>
      <xdr:row>105</xdr:row>
      <xdr:rowOff>88605</xdr:rowOff>
    </xdr:from>
    <xdr:to>
      <xdr:col>8</xdr:col>
      <xdr:colOff>1007878</xdr:colOff>
      <xdr:row>105</xdr:row>
      <xdr:rowOff>598082</xdr:rowOff>
    </xdr:to>
    <xdr:pic>
      <xdr:nvPicPr>
        <xdr:cNvPr id="417" name="Рисунок 20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PicPr/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8314" y="76919913"/>
          <a:ext cx="874971" cy="50947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155058</xdr:colOff>
      <xdr:row>97</xdr:row>
      <xdr:rowOff>33940</xdr:rowOff>
    </xdr:from>
    <xdr:to>
      <xdr:col>10</xdr:col>
      <xdr:colOff>974651</xdr:colOff>
      <xdr:row>97</xdr:row>
      <xdr:rowOff>648051</xdr:rowOff>
    </xdr:to>
    <xdr:pic>
      <xdr:nvPicPr>
        <xdr:cNvPr id="418" name="Рисунок 417" descr="http://uh-zabava.ru/img/good/bg/1347_1.jpg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64186" y="70397109"/>
          <a:ext cx="819593" cy="61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155058</xdr:colOff>
      <xdr:row>107</xdr:row>
      <xdr:rowOff>90143</xdr:rowOff>
    </xdr:from>
    <xdr:ext cx="730989" cy="508405"/>
    <xdr:pic>
      <xdr:nvPicPr>
        <xdr:cNvPr id="420" name="Рисунок 419" descr="http://avenmaf.ru/sites/default/files/styles/thumbnail/public/d-16.jpg?itok=FlUlUYa5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8605" y="77729969"/>
          <a:ext cx="730989" cy="508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166133</xdr:colOff>
      <xdr:row>107</xdr:row>
      <xdr:rowOff>33227</xdr:rowOff>
    </xdr:from>
    <xdr:ext cx="786366" cy="544407"/>
    <xdr:pic>
      <xdr:nvPicPr>
        <xdr:cNvPr id="421" name="Рисунок 13" descr="Автобус_в1.jpg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3400" y="77673053"/>
          <a:ext cx="786366" cy="544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121832</xdr:colOff>
      <xdr:row>107</xdr:row>
      <xdr:rowOff>99680</xdr:rowOff>
    </xdr:from>
    <xdr:to>
      <xdr:col>8</xdr:col>
      <xdr:colOff>1007878</xdr:colOff>
      <xdr:row>107</xdr:row>
      <xdr:rowOff>672378</xdr:rowOff>
    </xdr:to>
    <xdr:pic>
      <xdr:nvPicPr>
        <xdr:cNvPr id="422" name="Рисунок 27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PicPr/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7239" y="77739506"/>
          <a:ext cx="886046" cy="57269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9</xdr:col>
      <xdr:colOff>121832</xdr:colOff>
      <xdr:row>133</xdr:row>
      <xdr:rowOff>60252</xdr:rowOff>
    </xdr:from>
    <xdr:ext cx="897122" cy="448561"/>
    <xdr:pic>
      <xdr:nvPicPr>
        <xdr:cNvPr id="423" name="Рисунок 114" descr="ФК021.jpg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79099" y="96185223"/>
          <a:ext cx="897122" cy="448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66453</xdr:colOff>
      <xdr:row>133</xdr:row>
      <xdr:rowOff>66454</xdr:rowOff>
    </xdr:from>
    <xdr:to>
      <xdr:col>8</xdr:col>
      <xdr:colOff>963575</xdr:colOff>
      <xdr:row>133</xdr:row>
      <xdr:rowOff>465175</xdr:rowOff>
    </xdr:to>
    <xdr:pic>
      <xdr:nvPicPr>
        <xdr:cNvPr id="424" name="Рисунок 509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PicPr/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1860" y="96191425"/>
          <a:ext cx="897122" cy="39872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110756</xdr:colOff>
      <xdr:row>134</xdr:row>
      <xdr:rowOff>44302</xdr:rowOff>
    </xdr:from>
    <xdr:to>
      <xdr:col>4</xdr:col>
      <xdr:colOff>1140785</xdr:colOff>
      <xdr:row>134</xdr:row>
      <xdr:rowOff>767678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6134" y="96169273"/>
          <a:ext cx="1030029" cy="72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132908</xdr:colOff>
      <xdr:row>133</xdr:row>
      <xdr:rowOff>55377</xdr:rowOff>
    </xdr:from>
    <xdr:to>
      <xdr:col>4</xdr:col>
      <xdr:colOff>1074332</xdr:colOff>
      <xdr:row>133</xdr:row>
      <xdr:rowOff>713292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8286" y="95371830"/>
          <a:ext cx="941424" cy="657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254738</xdr:colOff>
      <xdr:row>128</xdr:row>
      <xdr:rowOff>44302</xdr:rowOff>
    </xdr:from>
    <xdr:to>
      <xdr:col>4</xdr:col>
      <xdr:colOff>930348</xdr:colOff>
      <xdr:row>128</xdr:row>
      <xdr:rowOff>737175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0116" y="91318168"/>
          <a:ext cx="675610" cy="692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143984</xdr:colOff>
      <xdr:row>12</xdr:row>
      <xdr:rowOff>55378</xdr:rowOff>
    </xdr:from>
    <xdr:to>
      <xdr:col>4</xdr:col>
      <xdr:colOff>941426</xdr:colOff>
      <xdr:row>12</xdr:row>
      <xdr:rowOff>744281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9362" y="9325640"/>
          <a:ext cx="797442" cy="688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121833</xdr:colOff>
      <xdr:row>135</xdr:row>
      <xdr:rowOff>73641</xdr:rowOff>
    </xdr:from>
    <xdr:to>
      <xdr:col>4</xdr:col>
      <xdr:colOff>1118635</xdr:colOff>
      <xdr:row>135</xdr:row>
      <xdr:rowOff>753138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7211" y="97815647"/>
          <a:ext cx="996802" cy="679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44302</xdr:colOff>
      <xdr:row>136</xdr:row>
      <xdr:rowOff>88605</xdr:rowOff>
    </xdr:from>
    <xdr:to>
      <xdr:col>4</xdr:col>
      <xdr:colOff>1092813</xdr:colOff>
      <xdr:row>136</xdr:row>
      <xdr:rowOff>719913</xdr:rowOff>
    </xdr:to>
    <xdr:pic>
      <xdr:nvPicPr>
        <xdr:cNvPr id="370" name="Рисунок 369" descr="6.jpg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09040" y="98639128"/>
          <a:ext cx="1048511" cy="631308"/>
        </a:xfrm>
        <a:prstGeom prst="rect">
          <a:avLst/>
        </a:prstGeom>
      </xdr:spPr>
    </xdr:pic>
    <xdr:clientData/>
  </xdr:twoCellAnchor>
  <xdr:oneCellAnchor>
    <xdr:from>
      <xdr:col>4</xdr:col>
      <xdr:colOff>119934</xdr:colOff>
      <xdr:row>104</xdr:row>
      <xdr:rowOff>84481</xdr:rowOff>
    </xdr:from>
    <xdr:ext cx="799339" cy="499781"/>
    <xdr:pic>
      <xdr:nvPicPr>
        <xdr:cNvPr id="372" name="Рисунок 37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28422" y="76915789"/>
          <a:ext cx="799339" cy="499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310118</xdr:colOff>
      <xdr:row>137</xdr:row>
      <xdr:rowOff>90554</xdr:rowOff>
    </xdr:from>
    <xdr:to>
      <xdr:col>4</xdr:col>
      <xdr:colOff>808520</xdr:colOff>
      <xdr:row>137</xdr:row>
      <xdr:rowOff>724444</xdr:rowOff>
    </xdr:to>
    <xdr:pic>
      <xdr:nvPicPr>
        <xdr:cNvPr id="379" name="Рисунок 306" descr="ФК065.02.jpg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4856" y="99449595"/>
          <a:ext cx="498402" cy="63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88604</xdr:colOff>
      <xdr:row>189</xdr:row>
      <xdr:rowOff>44303</xdr:rowOff>
    </xdr:from>
    <xdr:to>
      <xdr:col>4</xdr:col>
      <xdr:colOff>1140785</xdr:colOff>
      <xdr:row>189</xdr:row>
      <xdr:rowOff>703879</xdr:rowOff>
    </xdr:to>
    <xdr:pic>
      <xdr:nvPicPr>
        <xdr:cNvPr id="380" name="Рисунок 51" descr="Скамья парковая со спинкой, и подлокотниками (металл каркас, дерево)  2000х670х950 ― РусСнабЖение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3342" y="133826251"/>
          <a:ext cx="1052181" cy="65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387645</xdr:colOff>
      <xdr:row>191</xdr:row>
      <xdr:rowOff>44303</xdr:rowOff>
    </xdr:from>
    <xdr:ext cx="509539" cy="653458"/>
    <xdr:pic>
      <xdr:nvPicPr>
        <xdr:cNvPr id="393" name="Рисунок 392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1753"/>
        <a:stretch/>
      </xdr:blipFill>
      <xdr:spPr bwMode="auto">
        <a:xfrm>
          <a:off x="4452383" y="134933809"/>
          <a:ext cx="509539" cy="653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310428</xdr:colOff>
      <xdr:row>194</xdr:row>
      <xdr:rowOff>55378</xdr:rowOff>
    </xdr:from>
    <xdr:ext cx="575617" cy="675612"/>
    <xdr:pic>
      <xdr:nvPicPr>
        <xdr:cNvPr id="405" name="Рисунок 404" descr="C:\Users\Com-7\Desktop\УУ-114.jpg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PicPr/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375166" y="137370436"/>
          <a:ext cx="575617" cy="6756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332850</xdr:colOff>
      <xdr:row>192</xdr:row>
      <xdr:rowOff>53291</xdr:rowOff>
    </xdr:from>
    <xdr:to>
      <xdr:col>4</xdr:col>
      <xdr:colOff>863896</xdr:colOff>
      <xdr:row>192</xdr:row>
      <xdr:rowOff>719912</xdr:rowOff>
    </xdr:to>
    <xdr:pic>
      <xdr:nvPicPr>
        <xdr:cNvPr id="408" name="Рисунок 407" descr="Урна металлическая с крышкой (одна опора) - 30л 800x370x300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7588" y="135751314"/>
          <a:ext cx="531046" cy="66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392311</xdr:colOff>
      <xdr:row>193</xdr:row>
      <xdr:rowOff>63798</xdr:rowOff>
    </xdr:from>
    <xdr:to>
      <xdr:col>4</xdr:col>
      <xdr:colOff>897123</xdr:colOff>
      <xdr:row>193</xdr:row>
      <xdr:rowOff>753139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PicPr/>
      </xdr:nvPicPr>
      <xdr:blipFill rotWithShape="1"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57049" y="136570339"/>
          <a:ext cx="504812" cy="689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365494</xdr:colOff>
      <xdr:row>195</xdr:row>
      <xdr:rowOff>36399</xdr:rowOff>
    </xdr:from>
    <xdr:to>
      <xdr:col>4</xdr:col>
      <xdr:colOff>952500</xdr:colOff>
      <xdr:row>195</xdr:row>
      <xdr:rowOff>792035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0232" y="138159975"/>
          <a:ext cx="587006" cy="755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88605</xdr:colOff>
      <xdr:row>184</xdr:row>
      <xdr:rowOff>44301</xdr:rowOff>
    </xdr:from>
    <xdr:to>
      <xdr:col>4</xdr:col>
      <xdr:colOff>1111680</xdr:colOff>
      <xdr:row>184</xdr:row>
      <xdr:rowOff>630864</xdr:rowOff>
    </xdr:to>
    <xdr:pic>
      <xdr:nvPicPr>
        <xdr:cNvPr id="433" name="Рисунок 243" descr="КР014.03_мини.jpg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3343" y="131101656"/>
          <a:ext cx="1023075" cy="586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121831</xdr:colOff>
      <xdr:row>183</xdr:row>
      <xdr:rowOff>88605</xdr:rowOff>
    </xdr:from>
    <xdr:to>
      <xdr:col>4</xdr:col>
      <xdr:colOff>1121875</xdr:colOff>
      <xdr:row>183</xdr:row>
      <xdr:rowOff>705515</xdr:rowOff>
    </xdr:to>
    <xdr:pic>
      <xdr:nvPicPr>
        <xdr:cNvPr id="434" name="Рисунок 187" descr="КР001.03.jpg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6569" y="130337442"/>
          <a:ext cx="1000044" cy="616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143983</xdr:colOff>
      <xdr:row>138</xdr:row>
      <xdr:rowOff>66453</xdr:rowOff>
    </xdr:from>
    <xdr:to>
      <xdr:col>4</xdr:col>
      <xdr:colOff>1053488</xdr:colOff>
      <xdr:row>138</xdr:row>
      <xdr:rowOff>727600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8721" y="100234011"/>
          <a:ext cx="909505" cy="661147"/>
        </a:xfrm>
        <a:prstGeom prst="rect">
          <a:avLst/>
        </a:prstGeom>
      </xdr:spPr>
    </xdr:pic>
    <xdr:clientData/>
  </xdr:twoCellAnchor>
  <xdr:twoCellAnchor editAs="oneCell">
    <xdr:from>
      <xdr:col>3</xdr:col>
      <xdr:colOff>286346</xdr:colOff>
      <xdr:row>139</xdr:row>
      <xdr:rowOff>360759</xdr:rowOff>
    </xdr:from>
    <xdr:to>
      <xdr:col>3</xdr:col>
      <xdr:colOff>1245990</xdr:colOff>
      <xdr:row>139</xdr:row>
      <xdr:rowOff>360759</xdr:rowOff>
    </xdr:to>
    <xdr:pic>
      <xdr:nvPicPr>
        <xdr:cNvPr id="432" name="Рисунок 366" descr="ФК060.jpg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2071" y="707401509"/>
          <a:ext cx="1454944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354419</xdr:colOff>
      <xdr:row>13</xdr:row>
      <xdr:rowOff>77529</xdr:rowOff>
    </xdr:from>
    <xdr:to>
      <xdr:col>4</xdr:col>
      <xdr:colOff>897123</xdr:colOff>
      <xdr:row>13</xdr:row>
      <xdr:rowOff>788404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9157" y="10156308"/>
          <a:ext cx="542704" cy="71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166134</xdr:colOff>
      <xdr:row>176</xdr:row>
      <xdr:rowOff>61035</xdr:rowOff>
    </xdr:from>
    <xdr:to>
      <xdr:col>4</xdr:col>
      <xdr:colOff>952501</xdr:colOff>
      <xdr:row>176</xdr:row>
      <xdr:rowOff>770480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0872" y="127540977"/>
          <a:ext cx="786367" cy="709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67490</xdr:colOff>
      <xdr:row>119</xdr:row>
      <xdr:rowOff>64376</xdr:rowOff>
    </xdr:from>
    <xdr:to>
      <xdr:col>4</xdr:col>
      <xdr:colOff>1166670</xdr:colOff>
      <xdr:row>119</xdr:row>
      <xdr:rowOff>719913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2228" y="89721207"/>
          <a:ext cx="1099180" cy="655537"/>
        </a:xfrm>
        <a:prstGeom prst="rect">
          <a:avLst/>
        </a:prstGeom>
      </xdr:spPr>
    </xdr:pic>
    <xdr:clientData/>
  </xdr:twoCellAnchor>
  <xdr:twoCellAnchor editAs="oneCell">
    <xdr:from>
      <xdr:col>9</xdr:col>
      <xdr:colOff>243664</xdr:colOff>
      <xdr:row>119</xdr:row>
      <xdr:rowOff>11075</xdr:rowOff>
    </xdr:from>
    <xdr:to>
      <xdr:col>9</xdr:col>
      <xdr:colOff>908199</xdr:colOff>
      <xdr:row>119</xdr:row>
      <xdr:rowOff>616242</xdr:rowOff>
    </xdr:to>
    <xdr:pic>
      <xdr:nvPicPr>
        <xdr:cNvPr id="439" name="Рисунок 169" descr="Комплекс №1.jpg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0292" y="94053837"/>
          <a:ext cx="664535" cy="60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110756</xdr:colOff>
      <xdr:row>58</xdr:row>
      <xdr:rowOff>55378</xdr:rowOff>
    </xdr:from>
    <xdr:to>
      <xdr:col>4</xdr:col>
      <xdr:colOff>1200496</xdr:colOff>
      <xdr:row>59</xdr:row>
      <xdr:rowOff>0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5494" y="41533430"/>
          <a:ext cx="1089740" cy="841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99681</xdr:colOff>
      <xdr:row>139</xdr:row>
      <xdr:rowOff>66105</xdr:rowOff>
    </xdr:from>
    <xdr:to>
      <xdr:col>4</xdr:col>
      <xdr:colOff>1074333</xdr:colOff>
      <xdr:row>139</xdr:row>
      <xdr:rowOff>745940</xdr:rowOff>
    </xdr:to>
    <xdr:pic>
      <xdr:nvPicPr>
        <xdr:cNvPr id="441" name="Рисунок 66" descr="хоккейные ворота новые.jpg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4419" y="102747820"/>
          <a:ext cx="974652" cy="679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99681</xdr:colOff>
      <xdr:row>25</xdr:row>
      <xdr:rowOff>77531</xdr:rowOff>
    </xdr:from>
    <xdr:ext cx="967126" cy="542704"/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56309" y="19858519"/>
          <a:ext cx="967126" cy="542704"/>
        </a:xfrm>
        <a:prstGeom prst="rect">
          <a:avLst/>
        </a:prstGeom>
        <a:ln>
          <a:noFill/>
        </a:ln>
      </xdr:spPr>
    </xdr:pic>
    <xdr:clientData/>
  </xdr:oneCellAnchor>
  <xdr:twoCellAnchor>
    <xdr:from>
      <xdr:col>8</xdr:col>
      <xdr:colOff>88605</xdr:colOff>
      <xdr:row>25</xdr:row>
      <xdr:rowOff>33227</xdr:rowOff>
    </xdr:from>
    <xdr:to>
      <xdr:col>8</xdr:col>
      <xdr:colOff>1096483</xdr:colOff>
      <xdr:row>25</xdr:row>
      <xdr:rowOff>553780</xdr:rowOff>
    </xdr:to>
    <xdr:pic>
      <xdr:nvPicPr>
        <xdr:cNvPr id="442" name="Рисунок 5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PicPr/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3372" y="19814215"/>
          <a:ext cx="1007878" cy="52055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44302</xdr:colOff>
      <xdr:row>25</xdr:row>
      <xdr:rowOff>88604</xdr:rowOff>
    </xdr:from>
    <xdr:to>
      <xdr:col>4</xdr:col>
      <xdr:colOff>1179185</xdr:colOff>
      <xdr:row>25</xdr:row>
      <xdr:rowOff>736656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9040" y="19869592"/>
          <a:ext cx="1134883" cy="648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121831</xdr:colOff>
      <xdr:row>26</xdr:row>
      <xdr:rowOff>84687</xdr:rowOff>
    </xdr:from>
    <xdr:ext cx="923468" cy="546197"/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78459" y="20674193"/>
          <a:ext cx="923468" cy="546197"/>
        </a:xfrm>
        <a:prstGeom prst="rect">
          <a:avLst/>
        </a:prstGeom>
        <a:ln>
          <a:noFill/>
        </a:ln>
      </xdr:spPr>
    </xdr:pic>
    <xdr:clientData/>
  </xdr:oneCellAnchor>
  <xdr:twoCellAnchor>
    <xdr:from>
      <xdr:col>8</xdr:col>
      <xdr:colOff>132907</xdr:colOff>
      <xdr:row>26</xdr:row>
      <xdr:rowOff>110756</xdr:rowOff>
    </xdr:from>
    <xdr:to>
      <xdr:col>8</xdr:col>
      <xdr:colOff>985727</xdr:colOff>
      <xdr:row>26</xdr:row>
      <xdr:rowOff>598081</xdr:rowOff>
    </xdr:to>
    <xdr:pic>
      <xdr:nvPicPr>
        <xdr:cNvPr id="445" name="Рисунок 4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PicPr/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7674" y="20700262"/>
          <a:ext cx="852820" cy="487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155058</xdr:colOff>
      <xdr:row>26</xdr:row>
      <xdr:rowOff>132907</xdr:rowOff>
    </xdr:from>
    <xdr:to>
      <xdr:col>4</xdr:col>
      <xdr:colOff>1130465</xdr:colOff>
      <xdr:row>26</xdr:row>
      <xdr:rowOff>736656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9796" y="20722413"/>
          <a:ext cx="975407" cy="60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144817</xdr:colOff>
      <xdr:row>28</xdr:row>
      <xdr:rowOff>46296</xdr:rowOff>
    </xdr:from>
    <xdr:ext cx="936119" cy="530523"/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53305" y="19827284"/>
          <a:ext cx="936119" cy="530523"/>
        </a:xfrm>
        <a:prstGeom prst="rect">
          <a:avLst/>
        </a:prstGeom>
      </xdr:spPr>
    </xdr:pic>
    <xdr:clientData/>
  </xdr:oneCellAnchor>
  <xdr:oneCellAnchor>
    <xdr:from>
      <xdr:col>9</xdr:col>
      <xdr:colOff>99681</xdr:colOff>
      <xdr:row>28</xdr:row>
      <xdr:rowOff>77531</xdr:rowOff>
    </xdr:from>
    <xdr:ext cx="967126" cy="542704"/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56309" y="19858519"/>
          <a:ext cx="967126" cy="542704"/>
        </a:xfrm>
        <a:prstGeom prst="rect">
          <a:avLst/>
        </a:prstGeom>
        <a:ln>
          <a:noFill/>
        </a:ln>
      </xdr:spPr>
    </xdr:pic>
    <xdr:clientData/>
  </xdr:oneCellAnchor>
  <xdr:twoCellAnchor>
    <xdr:from>
      <xdr:col>8</xdr:col>
      <xdr:colOff>88605</xdr:colOff>
      <xdr:row>28</xdr:row>
      <xdr:rowOff>33227</xdr:rowOff>
    </xdr:from>
    <xdr:to>
      <xdr:col>8</xdr:col>
      <xdr:colOff>1096483</xdr:colOff>
      <xdr:row>28</xdr:row>
      <xdr:rowOff>553780</xdr:rowOff>
    </xdr:to>
    <xdr:pic>
      <xdr:nvPicPr>
        <xdr:cNvPr id="448" name="Рисунок 5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PicPr/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3372" y="19814215"/>
          <a:ext cx="1007878" cy="520553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9</xdr:col>
      <xdr:colOff>121831</xdr:colOff>
      <xdr:row>29</xdr:row>
      <xdr:rowOff>84687</xdr:rowOff>
    </xdr:from>
    <xdr:ext cx="923468" cy="546197"/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78459" y="20674193"/>
          <a:ext cx="923468" cy="546197"/>
        </a:xfrm>
        <a:prstGeom prst="rect">
          <a:avLst/>
        </a:prstGeom>
        <a:ln>
          <a:noFill/>
        </a:ln>
      </xdr:spPr>
    </xdr:pic>
    <xdr:clientData/>
  </xdr:oneCellAnchor>
  <xdr:twoCellAnchor>
    <xdr:from>
      <xdr:col>8</xdr:col>
      <xdr:colOff>132907</xdr:colOff>
      <xdr:row>29</xdr:row>
      <xdr:rowOff>110756</xdr:rowOff>
    </xdr:from>
    <xdr:to>
      <xdr:col>8</xdr:col>
      <xdr:colOff>985727</xdr:colOff>
      <xdr:row>29</xdr:row>
      <xdr:rowOff>598081</xdr:rowOff>
    </xdr:to>
    <xdr:pic>
      <xdr:nvPicPr>
        <xdr:cNvPr id="451" name="Рисунок 4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PicPr/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7674" y="20700262"/>
          <a:ext cx="852820" cy="487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121832</xdr:colOff>
      <xdr:row>27</xdr:row>
      <xdr:rowOff>66454</xdr:rowOff>
    </xdr:from>
    <xdr:to>
      <xdr:col>4</xdr:col>
      <xdr:colOff>1129710</xdr:colOff>
      <xdr:row>27</xdr:row>
      <xdr:rowOff>728642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6570" y="21464477"/>
          <a:ext cx="1007878" cy="66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88604</xdr:colOff>
      <xdr:row>29</xdr:row>
      <xdr:rowOff>63036</xdr:rowOff>
    </xdr:from>
    <xdr:to>
      <xdr:col>4</xdr:col>
      <xdr:colOff>1118633</xdr:colOff>
      <xdr:row>29</xdr:row>
      <xdr:rowOff>795841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3342" y="23078094"/>
          <a:ext cx="1030029" cy="73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121831</xdr:colOff>
      <xdr:row>27</xdr:row>
      <xdr:rowOff>84687</xdr:rowOff>
    </xdr:from>
    <xdr:ext cx="923468" cy="546197"/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78459" y="20674193"/>
          <a:ext cx="923468" cy="546197"/>
        </a:xfrm>
        <a:prstGeom prst="rect">
          <a:avLst/>
        </a:prstGeom>
        <a:ln>
          <a:noFill/>
        </a:ln>
      </xdr:spPr>
    </xdr:pic>
    <xdr:clientData/>
  </xdr:oneCellAnchor>
  <xdr:twoCellAnchor>
    <xdr:from>
      <xdr:col>8</xdr:col>
      <xdr:colOff>132907</xdr:colOff>
      <xdr:row>27</xdr:row>
      <xdr:rowOff>110756</xdr:rowOff>
    </xdr:from>
    <xdr:to>
      <xdr:col>8</xdr:col>
      <xdr:colOff>985727</xdr:colOff>
      <xdr:row>27</xdr:row>
      <xdr:rowOff>598081</xdr:rowOff>
    </xdr:to>
    <xdr:pic>
      <xdr:nvPicPr>
        <xdr:cNvPr id="461" name="Рисунок 4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PicPr/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7674" y="20700262"/>
          <a:ext cx="852820" cy="487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44304</xdr:colOff>
      <xdr:row>43</xdr:row>
      <xdr:rowOff>110755</xdr:rowOff>
    </xdr:from>
    <xdr:to>
      <xdr:col>4</xdr:col>
      <xdr:colOff>1156793</xdr:colOff>
      <xdr:row>43</xdr:row>
      <xdr:rowOff>952499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9042" y="33592238"/>
          <a:ext cx="1112489" cy="841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88604</xdr:colOff>
      <xdr:row>57</xdr:row>
      <xdr:rowOff>33227</xdr:rowOff>
    </xdr:from>
    <xdr:to>
      <xdr:col>4</xdr:col>
      <xdr:colOff>1210278</xdr:colOff>
      <xdr:row>57</xdr:row>
      <xdr:rowOff>780960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3342" y="45000087"/>
          <a:ext cx="1121674" cy="747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243663</xdr:colOff>
      <xdr:row>149</xdr:row>
      <xdr:rowOff>66455</xdr:rowOff>
    </xdr:from>
    <xdr:ext cx="629174" cy="531628"/>
    <xdr:pic>
      <xdr:nvPicPr>
        <xdr:cNvPr id="453" name="Рисунок 530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0291" y="113823752"/>
          <a:ext cx="629174" cy="531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321192</xdr:colOff>
      <xdr:row>149</xdr:row>
      <xdr:rowOff>88604</xdr:rowOff>
    </xdr:from>
    <xdr:to>
      <xdr:col>4</xdr:col>
      <xdr:colOff>941425</xdr:colOff>
      <xdr:row>149</xdr:row>
      <xdr:rowOff>745341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5930" y="114654418"/>
          <a:ext cx="620233" cy="656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33227</xdr:colOff>
      <xdr:row>120</xdr:row>
      <xdr:rowOff>143982</xdr:rowOff>
    </xdr:from>
    <xdr:to>
      <xdr:col>4</xdr:col>
      <xdr:colOff>1084946</xdr:colOff>
      <xdr:row>120</xdr:row>
      <xdr:rowOff>756305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7965" y="94995261"/>
          <a:ext cx="1051719" cy="612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110755</xdr:colOff>
      <xdr:row>121</xdr:row>
      <xdr:rowOff>62228</xdr:rowOff>
    </xdr:from>
    <xdr:to>
      <xdr:col>4</xdr:col>
      <xdr:colOff>1126480</xdr:colOff>
      <xdr:row>121</xdr:row>
      <xdr:rowOff>783495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5493" y="95722025"/>
          <a:ext cx="1015725" cy="721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33226</xdr:colOff>
      <xdr:row>121</xdr:row>
      <xdr:rowOff>27688</xdr:rowOff>
    </xdr:from>
    <xdr:to>
      <xdr:col>9</xdr:col>
      <xdr:colOff>1030029</xdr:colOff>
      <xdr:row>121</xdr:row>
      <xdr:rowOff>609156</xdr:rowOff>
    </xdr:to>
    <xdr:pic>
      <xdr:nvPicPr>
        <xdr:cNvPr id="458" name="Рисунок 8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9854" y="95687485"/>
          <a:ext cx="996803" cy="581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88606</xdr:colOff>
      <xdr:row>120</xdr:row>
      <xdr:rowOff>44301</xdr:rowOff>
    </xdr:from>
    <xdr:to>
      <xdr:col>9</xdr:col>
      <xdr:colOff>1096483</xdr:colOff>
      <xdr:row>120</xdr:row>
      <xdr:rowOff>603839</xdr:rowOff>
    </xdr:to>
    <xdr:pic>
      <xdr:nvPicPr>
        <xdr:cNvPr id="459" name="Рисунок 273" descr="СРО083.jpg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5234" y="94895580"/>
          <a:ext cx="1007877" cy="559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77530</xdr:colOff>
      <xdr:row>159</xdr:row>
      <xdr:rowOff>44302</xdr:rowOff>
    </xdr:from>
    <xdr:to>
      <xdr:col>4</xdr:col>
      <xdr:colOff>1107558</xdr:colOff>
      <xdr:row>159</xdr:row>
      <xdr:rowOff>772375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2268" y="123968982"/>
          <a:ext cx="1030028" cy="728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215479</xdr:colOff>
      <xdr:row>159</xdr:row>
      <xdr:rowOff>33228</xdr:rowOff>
    </xdr:from>
    <xdr:to>
      <xdr:col>9</xdr:col>
      <xdr:colOff>1004137</xdr:colOff>
      <xdr:row>159</xdr:row>
      <xdr:rowOff>619368</xdr:rowOff>
    </xdr:to>
    <xdr:pic>
      <xdr:nvPicPr>
        <xdr:cNvPr id="464" name="Рисунок 20" descr="Лавочка Паровоз.jpg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2107" y="123957908"/>
          <a:ext cx="788658" cy="586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232588</xdr:colOff>
      <xdr:row>160</xdr:row>
      <xdr:rowOff>33227</xdr:rowOff>
    </xdr:from>
    <xdr:to>
      <xdr:col>4</xdr:col>
      <xdr:colOff>1160042</xdr:colOff>
      <xdr:row>160</xdr:row>
      <xdr:rowOff>753140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5213" y="135764477"/>
          <a:ext cx="927454" cy="719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210437</xdr:colOff>
      <xdr:row>160</xdr:row>
      <xdr:rowOff>88605</xdr:rowOff>
    </xdr:from>
    <xdr:to>
      <xdr:col>9</xdr:col>
      <xdr:colOff>1129709</xdr:colOff>
      <xdr:row>160</xdr:row>
      <xdr:rowOff>553779</xdr:rowOff>
    </xdr:to>
    <xdr:pic>
      <xdr:nvPicPr>
        <xdr:cNvPr id="466" name="Рисунок 59" descr="МД019_Лавочка улитка двойной.jpg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67065" y="124821803"/>
          <a:ext cx="919272" cy="465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155059</xdr:colOff>
      <xdr:row>122</xdr:row>
      <xdr:rowOff>22151</xdr:rowOff>
    </xdr:from>
    <xdr:to>
      <xdr:col>9</xdr:col>
      <xdr:colOff>984621</xdr:colOff>
      <xdr:row>122</xdr:row>
      <xdr:rowOff>642384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11687" y="96490465"/>
          <a:ext cx="829562" cy="620233"/>
        </a:xfrm>
        <a:prstGeom prst="rect">
          <a:avLst/>
        </a:prstGeom>
      </xdr:spPr>
    </xdr:pic>
    <xdr:clientData/>
  </xdr:twoCellAnchor>
  <xdr:oneCellAnchor>
    <xdr:from>
      <xdr:col>9</xdr:col>
      <xdr:colOff>88605</xdr:colOff>
      <xdr:row>123</xdr:row>
      <xdr:rowOff>44302</xdr:rowOff>
    </xdr:from>
    <xdr:ext cx="975133" cy="553779"/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45233" y="97321133"/>
          <a:ext cx="975133" cy="553779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4</xdr:col>
      <xdr:colOff>110756</xdr:colOff>
      <xdr:row>123</xdr:row>
      <xdr:rowOff>72147</xdr:rowOff>
    </xdr:from>
    <xdr:to>
      <xdr:col>4</xdr:col>
      <xdr:colOff>1013646</xdr:colOff>
      <xdr:row>123</xdr:row>
      <xdr:rowOff>728583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5494" y="97348978"/>
          <a:ext cx="902890" cy="656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219894</xdr:colOff>
      <xdr:row>122</xdr:row>
      <xdr:rowOff>55378</xdr:rowOff>
    </xdr:from>
    <xdr:to>
      <xdr:col>4</xdr:col>
      <xdr:colOff>1112863</xdr:colOff>
      <xdr:row>122</xdr:row>
      <xdr:rowOff>749909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4632" y="96523692"/>
          <a:ext cx="892969" cy="694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I318"/>
  <sheetViews>
    <sheetView tabSelected="1" topLeftCell="A19" zoomScale="90" zoomScaleNormal="90" zoomScaleSheetLayoutView="85" workbookViewId="0">
      <selection activeCell="I6" sqref="I6"/>
    </sheetView>
  </sheetViews>
  <sheetFormatPr baseColWidth="10" defaultColWidth="9" defaultRowHeight="16"/>
  <cols>
    <col min="1" max="1" width="4.1640625" style="137" customWidth="1"/>
    <col min="2" max="2" width="22.1640625" style="138" customWidth="1"/>
    <col min="3" max="3" width="14.83203125" style="137" customWidth="1"/>
    <col min="4" max="4" width="15" style="139" customWidth="1"/>
    <col min="5" max="6" width="12.83203125" style="146" customWidth="1"/>
    <col min="7" max="16384" width="9" style="101"/>
  </cols>
  <sheetData>
    <row r="1" spans="1:9" s="77" customFormat="1" ht="21" customHeight="1">
      <c r="A1" s="76"/>
      <c r="B1" s="149" t="s">
        <v>979</v>
      </c>
      <c r="C1" s="149"/>
      <c r="D1" s="149"/>
      <c r="E1" s="149"/>
      <c r="F1" s="149"/>
      <c r="G1" s="78"/>
      <c r="H1" s="78"/>
      <c r="I1" s="79"/>
    </row>
    <row r="2" spans="1:9" s="80" customFormat="1" ht="59.25" customHeight="1">
      <c r="A2" s="81" t="s">
        <v>0</v>
      </c>
      <c r="B2" s="81" t="s">
        <v>533</v>
      </c>
      <c r="C2" s="82" t="s">
        <v>974</v>
      </c>
      <c r="D2" s="81" t="s">
        <v>975</v>
      </c>
      <c r="E2" s="83" t="s">
        <v>976</v>
      </c>
      <c r="F2" s="84" t="s">
        <v>977</v>
      </c>
    </row>
    <row r="3" spans="1:9" s="85" customFormat="1" ht="21.75" customHeight="1">
      <c r="A3" s="147" t="s">
        <v>760</v>
      </c>
      <c r="B3" s="148"/>
      <c r="C3" s="148"/>
      <c r="D3" s="148"/>
      <c r="E3" s="140"/>
      <c r="F3" s="141"/>
    </row>
    <row r="4" spans="1:9" s="88" customFormat="1" ht="80.25" customHeight="1">
      <c r="A4" s="86">
        <v>1</v>
      </c>
      <c r="B4" s="87"/>
      <c r="C4" s="86" t="s">
        <v>604</v>
      </c>
      <c r="D4" s="86" t="s">
        <v>973</v>
      </c>
      <c r="E4" s="142">
        <v>141819.29999999999</v>
      </c>
      <c r="F4" s="142">
        <v>177274.125</v>
      </c>
    </row>
    <row r="5" spans="1:9" s="88" customFormat="1" ht="80.25" customHeight="1">
      <c r="A5" s="89">
        <v>2</v>
      </c>
      <c r="B5" s="90"/>
      <c r="C5" s="89" t="s">
        <v>606</v>
      </c>
      <c r="D5" s="89" t="s">
        <v>972</v>
      </c>
      <c r="E5" s="142">
        <v>57500.1</v>
      </c>
      <c r="F5" s="142">
        <v>71875.125</v>
      </c>
    </row>
    <row r="6" spans="1:9" s="88" customFormat="1" ht="80.25" customHeight="1">
      <c r="A6" s="86">
        <v>3</v>
      </c>
      <c r="B6" s="90"/>
      <c r="C6" s="89" t="s">
        <v>605</v>
      </c>
      <c r="D6" s="89" t="s">
        <v>549</v>
      </c>
      <c r="E6" s="142">
        <v>95319</v>
      </c>
      <c r="F6" s="142">
        <v>119148.75</v>
      </c>
    </row>
    <row r="7" spans="1:9" s="88" customFormat="1" ht="80.25" customHeight="1">
      <c r="A7" s="89">
        <v>4</v>
      </c>
      <c r="B7" s="90"/>
      <c r="C7" s="89" t="s">
        <v>550</v>
      </c>
      <c r="D7" s="89" t="s">
        <v>549</v>
      </c>
      <c r="E7" s="142">
        <v>95319</v>
      </c>
      <c r="F7" s="142">
        <v>119148.75</v>
      </c>
    </row>
    <row r="8" spans="1:9" s="88" customFormat="1" ht="80.25" customHeight="1">
      <c r="A8" s="86">
        <v>5</v>
      </c>
      <c r="B8" s="90"/>
      <c r="C8" s="89" t="s">
        <v>424</v>
      </c>
      <c r="D8" s="89" t="s">
        <v>394</v>
      </c>
      <c r="E8" s="142">
        <v>126714</v>
      </c>
      <c r="F8" s="142">
        <v>158392.5</v>
      </c>
    </row>
    <row r="9" spans="1:9" s="88" customFormat="1" ht="80.25" customHeight="1">
      <c r="A9" s="89">
        <v>6</v>
      </c>
      <c r="B9" s="90"/>
      <c r="C9" s="89" t="s">
        <v>197</v>
      </c>
      <c r="D9" s="89" t="s">
        <v>457</v>
      </c>
      <c r="E9" s="142">
        <v>14280</v>
      </c>
      <c r="F9" s="142">
        <v>17850</v>
      </c>
    </row>
    <row r="10" spans="1:9" s="88" customFormat="1" ht="80.25" customHeight="1">
      <c r="A10" s="86">
        <v>7</v>
      </c>
      <c r="B10" s="90"/>
      <c r="C10" s="89" t="s">
        <v>559</v>
      </c>
      <c r="D10" s="89" t="s">
        <v>560</v>
      </c>
      <c r="E10" s="142">
        <v>56112</v>
      </c>
      <c r="F10" s="142">
        <v>70140</v>
      </c>
    </row>
    <row r="11" spans="1:9" s="88" customFormat="1" ht="80.25" customHeight="1">
      <c r="A11" s="89">
        <v>8</v>
      </c>
      <c r="B11" s="91"/>
      <c r="C11" s="89" t="s">
        <v>638</v>
      </c>
      <c r="D11" s="89" t="s">
        <v>640</v>
      </c>
      <c r="E11" s="142">
        <v>113400</v>
      </c>
      <c r="F11" s="142">
        <v>141750</v>
      </c>
    </row>
    <row r="12" spans="1:9" s="88" customFormat="1" ht="80.25" customHeight="1">
      <c r="A12" s="86">
        <v>9</v>
      </c>
      <c r="B12" s="91"/>
      <c r="C12" s="89" t="s">
        <v>535</v>
      </c>
      <c r="D12" s="89" t="s">
        <v>453</v>
      </c>
      <c r="E12" s="142">
        <v>109777.5</v>
      </c>
      <c r="F12" s="142">
        <v>137221.875</v>
      </c>
    </row>
    <row r="13" spans="1:9" s="88" customFormat="1" ht="80.25" customHeight="1">
      <c r="A13" s="89">
        <v>10</v>
      </c>
      <c r="B13" s="91"/>
      <c r="C13" s="89" t="s">
        <v>803</v>
      </c>
      <c r="D13" s="89" t="s">
        <v>789</v>
      </c>
      <c r="E13" s="142">
        <v>67200</v>
      </c>
      <c r="F13" s="142">
        <v>84000</v>
      </c>
    </row>
    <row r="14" spans="1:9" s="88" customFormat="1" ht="80.25" customHeight="1">
      <c r="A14" s="86">
        <v>11</v>
      </c>
      <c r="B14" s="91"/>
      <c r="C14" s="89" t="s">
        <v>450</v>
      </c>
      <c r="D14" s="89" t="s">
        <v>789</v>
      </c>
      <c r="E14" s="142">
        <v>67200</v>
      </c>
      <c r="F14" s="142">
        <v>84000</v>
      </c>
    </row>
    <row r="15" spans="1:9" s="88" customFormat="1" ht="80.25" customHeight="1">
      <c r="A15" s="89">
        <v>12</v>
      </c>
      <c r="B15" s="91"/>
      <c r="C15" s="89" t="s">
        <v>587</v>
      </c>
      <c r="D15" s="92" t="s">
        <v>588</v>
      </c>
      <c r="E15" s="142">
        <v>197400</v>
      </c>
      <c r="F15" s="142">
        <v>246750</v>
      </c>
    </row>
    <row r="16" spans="1:9" s="88" customFormat="1" ht="80.25" customHeight="1">
      <c r="A16" s="86">
        <v>13</v>
      </c>
      <c r="B16" s="91"/>
      <c r="C16" s="89" t="s">
        <v>793</v>
      </c>
      <c r="D16" s="89" t="s">
        <v>473</v>
      </c>
      <c r="E16" s="142">
        <v>40950</v>
      </c>
      <c r="F16" s="142">
        <v>51187.5</v>
      </c>
    </row>
    <row r="17" spans="1:6" s="88" customFormat="1" ht="80.25" customHeight="1">
      <c r="A17" s="89">
        <v>14</v>
      </c>
      <c r="B17" s="91"/>
      <c r="C17" s="89" t="s">
        <v>503</v>
      </c>
      <c r="D17" s="93" t="s">
        <v>502</v>
      </c>
      <c r="E17" s="142">
        <v>184222.5</v>
      </c>
      <c r="F17" s="142">
        <v>230278.125</v>
      </c>
    </row>
    <row r="18" spans="1:6" s="88" customFormat="1" ht="80.25" customHeight="1">
      <c r="A18" s="86">
        <v>15</v>
      </c>
      <c r="B18" s="91"/>
      <c r="C18" s="89" t="s">
        <v>194</v>
      </c>
      <c r="D18" s="89" t="s">
        <v>621</v>
      </c>
      <c r="E18" s="142">
        <v>60900</v>
      </c>
      <c r="F18" s="142">
        <v>76125</v>
      </c>
    </row>
    <row r="19" spans="1:6" s="88" customFormat="1" ht="80.25" customHeight="1">
      <c r="A19" s="89">
        <v>16</v>
      </c>
      <c r="B19" s="91"/>
      <c r="C19" s="89" t="s">
        <v>198</v>
      </c>
      <c r="D19" s="89" t="s">
        <v>607</v>
      </c>
      <c r="E19" s="142">
        <v>103672.8</v>
      </c>
      <c r="F19" s="142">
        <v>129591</v>
      </c>
    </row>
    <row r="20" spans="1:6" s="88" customFormat="1" ht="80.25" customHeight="1">
      <c r="A20" s="86">
        <v>17</v>
      </c>
      <c r="B20" s="90"/>
      <c r="C20" s="89" t="s">
        <v>617</v>
      </c>
      <c r="D20" s="89" t="s">
        <v>614</v>
      </c>
      <c r="E20" s="142">
        <v>80346</v>
      </c>
      <c r="F20" s="142">
        <v>100432.5</v>
      </c>
    </row>
    <row r="21" spans="1:6" s="88" customFormat="1" ht="80.25" customHeight="1">
      <c r="A21" s="89">
        <v>18</v>
      </c>
      <c r="B21" s="90"/>
      <c r="C21" s="89" t="s">
        <v>804</v>
      </c>
      <c r="D21" s="89" t="s">
        <v>512</v>
      </c>
      <c r="E21" s="142">
        <v>272069.7</v>
      </c>
      <c r="F21" s="142">
        <v>340087.125</v>
      </c>
    </row>
    <row r="22" spans="1:6" s="88" customFormat="1" ht="80.25" customHeight="1">
      <c r="A22" s="86">
        <v>19</v>
      </c>
      <c r="B22" s="90"/>
      <c r="C22" s="89" t="s">
        <v>805</v>
      </c>
      <c r="D22" s="89" t="s">
        <v>514</v>
      </c>
      <c r="E22" s="142">
        <v>241657.5</v>
      </c>
      <c r="F22" s="142">
        <v>302071.875</v>
      </c>
    </row>
    <row r="23" spans="1:6" s="88" customFormat="1" ht="80.25" customHeight="1">
      <c r="A23" s="89">
        <v>20</v>
      </c>
      <c r="B23" s="90"/>
      <c r="C23" s="89" t="s">
        <v>911</v>
      </c>
      <c r="D23" s="89" t="s">
        <v>906</v>
      </c>
      <c r="E23" s="142">
        <v>262657.5</v>
      </c>
      <c r="F23" s="142">
        <v>328321.875</v>
      </c>
    </row>
    <row r="24" spans="1:6" s="88" customFormat="1" ht="80.25" customHeight="1">
      <c r="A24" s="86">
        <v>21</v>
      </c>
      <c r="B24" s="90"/>
      <c r="C24" s="89" t="s">
        <v>912</v>
      </c>
      <c r="D24" s="89" t="s">
        <v>512</v>
      </c>
      <c r="E24" s="142">
        <v>272069.7</v>
      </c>
      <c r="F24" s="142">
        <v>340087.125</v>
      </c>
    </row>
    <row r="25" spans="1:6" s="88" customFormat="1" ht="80.25" customHeight="1">
      <c r="A25" s="89">
        <v>22</v>
      </c>
      <c r="B25" s="90"/>
      <c r="C25" s="89" t="s">
        <v>910</v>
      </c>
      <c r="D25" s="89" t="s">
        <v>906</v>
      </c>
      <c r="E25" s="142">
        <v>241657.5</v>
      </c>
      <c r="F25" s="142">
        <v>302071.875</v>
      </c>
    </row>
    <row r="26" spans="1:6" s="88" customFormat="1" ht="80.25" customHeight="1">
      <c r="A26" s="86">
        <v>23</v>
      </c>
      <c r="B26" s="90"/>
      <c r="C26" s="89" t="s">
        <v>515</v>
      </c>
      <c r="D26" s="89" t="s">
        <v>521</v>
      </c>
      <c r="E26" s="142">
        <v>267869.7</v>
      </c>
      <c r="F26" s="142">
        <v>334837.125</v>
      </c>
    </row>
    <row r="27" spans="1:6" s="88" customFormat="1" ht="80.25" customHeight="1">
      <c r="A27" s="89">
        <v>24</v>
      </c>
      <c r="B27" s="90"/>
      <c r="C27" s="89" t="s">
        <v>517</v>
      </c>
      <c r="D27" s="89" t="s">
        <v>522</v>
      </c>
      <c r="E27" s="142">
        <v>250057.5</v>
      </c>
      <c r="F27" s="142">
        <v>312571.875</v>
      </c>
    </row>
    <row r="28" spans="1:6" s="88" customFormat="1" ht="80.25" customHeight="1">
      <c r="A28" s="86">
        <v>25</v>
      </c>
      <c r="B28" s="90"/>
      <c r="C28" s="89" t="s">
        <v>806</v>
      </c>
      <c r="D28" s="89" t="s">
        <v>795</v>
      </c>
      <c r="E28" s="142">
        <v>319114</v>
      </c>
      <c r="F28" s="142">
        <v>398892.5</v>
      </c>
    </row>
    <row r="29" spans="1:6" s="88" customFormat="1" ht="80.25" customHeight="1">
      <c r="A29" s="89">
        <v>26</v>
      </c>
      <c r="B29" s="90"/>
      <c r="C29" s="89" t="s">
        <v>603</v>
      </c>
      <c r="D29" s="89" t="s">
        <v>542</v>
      </c>
      <c r="E29" s="142">
        <v>192192</v>
      </c>
      <c r="F29" s="142">
        <v>240240</v>
      </c>
    </row>
    <row r="30" spans="1:6" s="88" customFormat="1" ht="80.25" customHeight="1">
      <c r="A30" s="86">
        <v>27</v>
      </c>
      <c r="B30" s="90"/>
      <c r="C30" s="89" t="s">
        <v>602</v>
      </c>
      <c r="D30" s="89" t="s">
        <v>548</v>
      </c>
      <c r="E30" s="142">
        <v>184222.5</v>
      </c>
      <c r="F30" s="142">
        <v>230278.125</v>
      </c>
    </row>
    <row r="31" spans="1:6" s="88" customFormat="1" ht="80.25" customHeight="1">
      <c r="A31" s="89">
        <v>28</v>
      </c>
      <c r="B31" s="90"/>
      <c r="C31" s="89" t="s">
        <v>807</v>
      </c>
      <c r="D31" s="89" t="s">
        <v>620</v>
      </c>
      <c r="E31" s="142">
        <v>86100</v>
      </c>
      <c r="F31" s="142">
        <v>107625</v>
      </c>
    </row>
    <row r="32" spans="1:6" s="88" customFormat="1" ht="80.25" customHeight="1">
      <c r="A32" s="86">
        <v>29</v>
      </c>
      <c r="B32" s="90"/>
      <c r="C32" s="89" t="s">
        <v>211</v>
      </c>
      <c r="D32" s="89" t="s">
        <v>649</v>
      </c>
      <c r="E32" s="142">
        <v>167160</v>
      </c>
      <c r="F32" s="142">
        <v>208950</v>
      </c>
    </row>
    <row r="33" spans="1:6" s="88" customFormat="1" ht="80.25" customHeight="1">
      <c r="A33" s="89">
        <v>30</v>
      </c>
      <c r="B33" s="90"/>
      <c r="C33" s="89" t="s">
        <v>176</v>
      </c>
      <c r="D33" s="89" t="s">
        <v>511</v>
      </c>
      <c r="E33" s="142">
        <v>49547.4</v>
      </c>
      <c r="F33" s="142">
        <v>61934.25</v>
      </c>
    </row>
    <row r="34" spans="1:6" s="88" customFormat="1" ht="80.25" customHeight="1">
      <c r="A34" s="86">
        <v>31</v>
      </c>
      <c r="B34" s="90"/>
      <c r="C34" s="89" t="s">
        <v>942</v>
      </c>
      <c r="D34" s="89" t="s">
        <v>941</v>
      </c>
      <c r="E34" s="142">
        <v>171215.99999999997</v>
      </c>
      <c r="F34" s="142">
        <v>214019.99999999997</v>
      </c>
    </row>
    <row r="35" spans="1:6" s="88" customFormat="1" ht="80.25" customHeight="1">
      <c r="A35" s="94">
        <v>32</v>
      </c>
      <c r="B35" s="95"/>
      <c r="C35" s="94" t="s">
        <v>957</v>
      </c>
      <c r="D35" s="94" t="s">
        <v>941</v>
      </c>
      <c r="E35" s="143">
        <v>171215.99999999997</v>
      </c>
      <c r="F35" s="143">
        <v>214019.99999999997</v>
      </c>
    </row>
    <row r="36" spans="1:6" s="88" customFormat="1" ht="21" customHeight="1">
      <c r="A36" s="147" t="s">
        <v>158</v>
      </c>
      <c r="B36" s="148"/>
      <c r="C36" s="148"/>
      <c r="D36" s="148"/>
      <c r="E36" s="140"/>
      <c r="F36" s="141"/>
    </row>
    <row r="37" spans="1:6" s="88" customFormat="1" ht="80.25" customHeight="1">
      <c r="A37" s="86">
        <v>1</v>
      </c>
      <c r="B37" s="87"/>
      <c r="C37" s="86" t="s">
        <v>364</v>
      </c>
      <c r="D37" s="86" t="s">
        <v>390</v>
      </c>
      <c r="E37" s="142">
        <v>94000</v>
      </c>
      <c r="F37" s="142">
        <v>117500</v>
      </c>
    </row>
    <row r="38" spans="1:6" s="88" customFormat="1" ht="80.25" customHeight="1">
      <c r="A38" s="89">
        <v>2</v>
      </c>
      <c r="B38" s="90"/>
      <c r="C38" s="89" t="s">
        <v>365</v>
      </c>
      <c r="D38" s="89" t="s">
        <v>391</v>
      </c>
      <c r="E38" s="142">
        <v>121492</v>
      </c>
      <c r="F38" s="142">
        <v>151865</v>
      </c>
    </row>
    <row r="39" spans="1:6" s="88" customFormat="1" ht="80.25" customHeight="1">
      <c r="A39" s="86">
        <v>3</v>
      </c>
      <c r="B39" s="90"/>
      <c r="C39" s="89" t="s">
        <v>927</v>
      </c>
      <c r="D39" s="89" t="s">
        <v>913</v>
      </c>
      <c r="E39" s="142">
        <v>84200</v>
      </c>
      <c r="F39" s="142">
        <v>105250</v>
      </c>
    </row>
    <row r="40" spans="1:6" s="88" customFormat="1" ht="80.25" customHeight="1">
      <c r="A40" s="94">
        <v>4</v>
      </c>
      <c r="B40" s="95"/>
      <c r="C40" s="94" t="s">
        <v>785</v>
      </c>
      <c r="D40" s="94" t="s">
        <v>784</v>
      </c>
      <c r="E40" s="143">
        <v>274500</v>
      </c>
      <c r="F40" s="143">
        <v>343125</v>
      </c>
    </row>
    <row r="41" spans="1:6" s="88" customFormat="1" ht="20.25" customHeight="1">
      <c r="A41" s="147" t="s">
        <v>761</v>
      </c>
      <c r="B41" s="148"/>
      <c r="C41" s="148"/>
      <c r="D41" s="148"/>
      <c r="E41" s="140"/>
      <c r="F41" s="141"/>
    </row>
    <row r="42" spans="1:6" s="88" customFormat="1" ht="80.25" customHeight="1">
      <c r="A42" s="86">
        <v>1</v>
      </c>
      <c r="B42" s="87"/>
      <c r="C42" s="86" t="s">
        <v>694</v>
      </c>
      <c r="D42" s="86" t="s">
        <v>332</v>
      </c>
      <c r="E42" s="142">
        <v>230000</v>
      </c>
      <c r="F42" s="142">
        <v>287500</v>
      </c>
    </row>
    <row r="43" spans="1:6" s="88" customFormat="1" ht="80.25" customHeight="1">
      <c r="A43" s="89">
        <v>2</v>
      </c>
      <c r="B43" s="87"/>
      <c r="C43" s="86" t="s">
        <v>970</v>
      </c>
      <c r="D43" s="86" t="s">
        <v>971</v>
      </c>
      <c r="E43" s="142">
        <v>270000</v>
      </c>
      <c r="F43" s="142">
        <v>337500</v>
      </c>
    </row>
    <row r="44" spans="1:6" s="88" customFormat="1" ht="92.25" customHeight="1">
      <c r="A44" s="89">
        <v>3</v>
      </c>
      <c r="B44" s="90"/>
      <c r="C44" s="89" t="s">
        <v>410</v>
      </c>
      <c r="D44" s="89" t="s">
        <v>334</v>
      </c>
      <c r="E44" s="142">
        <v>390000</v>
      </c>
      <c r="F44" s="142">
        <v>487500</v>
      </c>
    </row>
    <row r="45" spans="1:6" s="88" customFormat="1" ht="80.25" customHeight="1">
      <c r="A45" s="89">
        <v>4</v>
      </c>
      <c r="B45" s="95"/>
      <c r="C45" s="94" t="s">
        <v>695</v>
      </c>
      <c r="D45" s="94" t="s">
        <v>335</v>
      </c>
      <c r="E45" s="142">
        <v>1238780</v>
      </c>
      <c r="F45" s="142">
        <v>1548475</v>
      </c>
    </row>
    <row r="46" spans="1:6" s="88" customFormat="1" ht="80.25" customHeight="1">
      <c r="A46" s="89">
        <v>5</v>
      </c>
      <c r="B46" s="95"/>
      <c r="C46" s="89" t="s">
        <v>696</v>
      </c>
      <c r="D46" s="94" t="s">
        <v>562</v>
      </c>
      <c r="E46" s="142">
        <v>1308780</v>
      </c>
      <c r="F46" s="142">
        <v>1635975</v>
      </c>
    </row>
    <row r="47" spans="1:6" s="88" customFormat="1" ht="80.25" customHeight="1">
      <c r="A47" s="89">
        <v>6</v>
      </c>
      <c r="B47" s="95"/>
      <c r="C47" s="89" t="s">
        <v>697</v>
      </c>
      <c r="D47" s="89" t="s">
        <v>538</v>
      </c>
      <c r="E47" s="142">
        <v>1988780</v>
      </c>
      <c r="F47" s="142">
        <v>2485975</v>
      </c>
    </row>
    <row r="48" spans="1:6" s="88" customFormat="1" ht="80.25" customHeight="1">
      <c r="A48" s="89">
        <v>7</v>
      </c>
      <c r="B48" s="95"/>
      <c r="C48" s="89" t="s">
        <v>698</v>
      </c>
      <c r="D48" s="89" t="s">
        <v>541</v>
      </c>
      <c r="E48" s="142">
        <v>918000</v>
      </c>
      <c r="F48" s="142">
        <v>1147500</v>
      </c>
    </row>
    <row r="49" spans="1:6" s="88" customFormat="1" ht="80.25" customHeight="1">
      <c r="A49" s="89">
        <v>8</v>
      </c>
      <c r="B49" s="95"/>
      <c r="C49" s="89" t="s">
        <v>699</v>
      </c>
      <c r="D49" s="89" t="s">
        <v>543</v>
      </c>
      <c r="E49" s="142">
        <v>384900</v>
      </c>
      <c r="F49" s="142">
        <v>481125</v>
      </c>
    </row>
    <row r="50" spans="1:6" s="88" customFormat="1" ht="80.25" customHeight="1">
      <c r="A50" s="89">
        <v>9</v>
      </c>
      <c r="B50" s="95"/>
      <c r="C50" s="89" t="s">
        <v>700</v>
      </c>
      <c r="D50" s="89" t="s">
        <v>544</v>
      </c>
      <c r="E50" s="142">
        <v>549300</v>
      </c>
      <c r="F50" s="142">
        <v>686625</v>
      </c>
    </row>
    <row r="51" spans="1:6" s="88" customFormat="1" ht="80.25" customHeight="1">
      <c r="A51" s="89">
        <v>10</v>
      </c>
      <c r="B51" s="95"/>
      <c r="C51" s="89" t="s">
        <v>701</v>
      </c>
      <c r="D51" s="89" t="s">
        <v>545</v>
      </c>
      <c r="E51" s="142">
        <v>653000</v>
      </c>
      <c r="F51" s="142">
        <v>816250</v>
      </c>
    </row>
    <row r="52" spans="1:6" s="88" customFormat="1" ht="80.25" customHeight="1">
      <c r="A52" s="94">
        <v>11</v>
      </c>
      <c r="B52" s="96"/>
      <c r="C52" s="94" t="s">
        <v>702</v>
      </c>
      <c r="D52" s="94" t="s">
        <v>567</v>
      </c>
      <c r="E52" s="143">
        <v>469160</v>
      </c>
      <c r="F52" s="143">
        <v>586450</v>
      </c>
    </row>
    <row r="53" spans="1:6" s="88" customFormat="1" ht="22.5" customHeight="1">
      <c r="A53" s="147" t="s">
        <v>762</v>
      </c>
      <c r="B53" s="148"/>
      <c r="C53" s="148"/>
      <c r="D53" s="148"/>
      <c r="E53" s="140"/>
      <c r="F53" s="141"/>
    </row>
    <row r="54" spans="1:6" s="88" customFormat="1" ht="80.25" customHeight="1">
      <c r="A54" s="86">
        <v>1</v>
      </c>
      <c r="B54" s="87"/>
      <c r="C54" s="86" t="s">
        <v>703</v>
      </c>
      <c r="D54" s="86" t="s">
        <v>590</v>
      </c>
      <c r="E54" s="142">
        <v>1025215.2000000001</v>
      </c>
      <c r="F54" s="142">
        <v>1230258.24</v>
      </c>
    </row>
    <row r="55" spans="1:6" s="88" customFormat="1" ht="80.25" customHeight="1">
      <c r="A55" s="89">
        <v>2</v>
      </c>
      <c r="B55" s="90"/>
      <c r="C55" s="89" t="s">
        <v>704</v>
      </c>
      <c r="D55" s="89" t="s">
        <v>589</v>
      </c>
      <c r="E55" s="142">
        <v>1754168.4</v>
      </c>
      <c r="F55" s="142">
        <v>2105002.08</v>
      </c>
    </row>
    <row r="56" spans="1:6" s="88" customFormat="1" ht="80.25" customHeight="1">
      <c r="A56" s="86">
        <v>3</v>
      </c>
      <c r="B56" s="90"/>
      <c r="C56" s="89" t="s">
        <v>705</v>
      </c>
      <c r="D56" s="89" t="s">
        <v>595</v>
      </c>
      <c r="E56" s="142">
        <v>1980000</v>
      </c>
      <c r="F56" s="142">
        <v>2376000</v>
      </c>
    </row>
    <row r="57" spans="1:6" s="88" customFormat="1" ht="80.25" customHeight="1">
      <c r="A57" s="94">
        <v>4</v>
      </c>
      <c r="B57" s="95"/>
      <c r="C57" s="94" t="s">
        <v>705</v>
      </c>
      <c r="D57" s="94" t="s">
        <v>595</v>
      </c>
      <c r="E57" s="143">
        <v>2338200</v>
      </c>
      <c r="F57" s="143">
        <v>2805840</v>
      </c>
    </row>
    <row r="58" spans="1:6" s="88" customFormat="1" ht="22.5" customHeight="1">
      <c r="A58" s="147" t="s">
        <v>763</v>
      </c>
      <c r="B58" s="148"/>
      <c r="C58" s="148"/>
      <c r="D58" s="148"/>
      <c r="E58" s="140"/>
      <c r="F58" s="141"/>
    </row>
    <row r="59" spans="1:6" s="88" customFormat="1" ht="80.25" customHeight="1">
      <c r="A59" s="97">
        <v>1</v>
      </c>
      <c r="B59" s="98"/>
      <c r="C59" s="97" t="s">
        <v>706</v>
      </c>
      <c r="D59" s="97" t="s">
        <v>678</v>
      </c>
      <c r="E59" s="143">
        <v>850000</v>
      </c>
      <c r="F59" s="143">
        <v>1062500</v>
      </c>
    </row>
    <row r="60" spans="1:6" s="88" customFormat="1" ht="21.75" customHeight="1">
      <c r="A60" s="147" t="s">
        <v>764</v>
      </c>
      <c r="B60" s="148"/>
      <c r="C60" s="148"/>
      <c r="D60" s="148"/>
      <c r="E60" s="140"/>
      <c r="F60" s="141"/>
    </row>
    <row r="61" spans="1:6" s="88" customFormat="1" ht="80.25" customHeight="1">
      <c r="A61" s="86">
        <v>1</v>
      </c>
      <c r="B61" s="87"/>
      <c r="C61" s="86" t="s">
        <v>707</v>
      </c>
      <c r="D61" s="86" t="s">
        <v>396</v>
      </c>
      <c r="E61" s="142">
        <v>134000</v>
      </c>
      <c r="F61" s="142">
        <v>167500</v>
      </c>
    </row>
    <row r="62" spans="1:6" s="88" customFormat="1" ht="80.25" customHeight="1">
      <c r="A62" s="89">
        <v>2</v>
      </c>
      <c r="B62" s="90"/>
      <c r="C62" s="89" t="s">
        <v>708</v>
      </c>
      <c r="D62" s="89" t="s">
        <v>399</v>
      </c>
      <c r="E62" s="142">
        <v>157880</v>
      </c>
      <c r="F62" s="142">
        <v>197350</v>
      </c>
    </row>
    <row r="63" spans="1:6" s="88" customFormat="1" ht="80.25" customHeight="1">
      <c r="A63" s="86">
        <v>3</v>
      </c>
      <c r="B63" s="90"/>
      <c r="C63" s="89" t="s">
        <v>709</v>
      </c>
      <c r="D63" s="89" t="s">
        <v>400</v>
      </c>
      <c r="E63" s="142">
        <v>196386</v>
      </c>
      <c r="F63" s="142">
        <v>245482.5</v>
      </c>
    </row>
    <row r="64" spans="1:6" s="88" customFormat="1" ht="80.25" customHeight="1">
      <c r="A64" s="89">
        <v>4</v>
      </c>
      <c r="B64" s="90"/>
      <c r="C64" s="89" t="s">
        <v>710</v>
      </c>
      <c r="D64" s="89" t="s">
        <v>496</v>
      </c>
      <c r="E64" s="142">
        <v>380634</v>
      </c>
      <c r="F64" s="142">
        <v>475792.5</v>
      </c>
    </row>
    <row r="65" spans="1:6" s="88" customFormat="1" ht="80.25" customHeight="1">
      <c r="A65" s="86">
        <v>5</v>
      </c>
      <c r="B65" s="90"/>
      <c r="C65" s="89" t="s">
        <v>825</v>
      </c>
      <c r="D65" s="89" t="s">
        <v>826</v>
      </c>
      <c r="E65" s="142">
        <v>256000</v>
      </c>
      <c r="F65" s="142">
        <v>320000</v>
      </c>
    </row>
    <row r="66" spans="1:6" s="88" customFormat="1" ht="80.25" customHeight="1">
      <c r="A66" s="89">
        <v>6</v>
      </c>
      <c r="B66" s="90"/>
      <c r="C66" s="89" t="s">
        <v>647</v>
      </c>
      <c r="D66" s="89" t="s">
        <v>648</v>
      </c>
      <c r="E66" s="142">
        <v>263000</v>
      </c>
      <c r="F66" s="142">
        <v>328750</v>
      </c>
    </row>
    <row r="67" spans="1:6" s="88" customFormat="1" ht="80.25" customHeight="1">
      <c r="A67" s="86">
        <v>7</v>
      </c>
      <c r="B67" s="90"/>
      <c r="C67" s="89" t="s">
        <v>711</v>
      </c>
      <c r="D67" s="89" t="s">
        <v>378</v>
      </c>
      <c r="E67" s="142">
        <v>210000</v>
      </c>
      <c r="F67" s="142">
        <v>262500</v>
      </c>
    </row>
    <row r="68" spans="1:6" s="88" customFormat="1" ht="80.25" customHeight="1">
      <c r="A68" s="89">
        <v>8</v>
      </c>
      <c r="B68" s="90"/>
      <c r="C68" s="89" t="s">
        <v>823</v>
      </c>
      <c r="D68" s="89" t="s">
        <v>824</v>
      </c>
      <c r="E68" s="142">
        <v>251000</v>
      </c>
      <c r="F68" s="142">
        <v>313750</v>
      </c>
    </row>
    <row r="69" spans="1:6" s="88" customFormat="1" ht="80.25" customHeight="1">
      <c r="A69" s="86">
        <v>9</v>
      </c>
      <c r="B69" s="90"/>
      <c r="C69" s="89" t="s">
        <v>712</v>
      </c>
      <c r="D69" s="89" t="s">
        <v>558</v>
      </c>
      <c r="E69" s="142">
        <v>421880</v>
      </c>
      <c r="F69" s="142">
        <v>527350</v>
      </c>
    </row>
    <row r="70" spans="1:6" s="88" customFormat="1" ht="80.25" customHeight="1">
      <c r="A70" s="89">
        <v>10</v>
      </c>
      <c r="B70" s="90"/>
      <c r="C70" s="89" t="s">
        <v>713</v>
      </c>
      <c r="D70" s="89" t="s">
        <v>379</v>
      </c>
      <c r="E70" s="142">
        <v>520662</v>
      </c>
      <c r="F70" s="142">
        <v>650827.5</v>
      </c>
    </row>
    <row r="71" spans="1:6" s="88" customFormat="1" ht="80.25" customHeight="1">
      <c r="A71" s="86">
        <v>11</v>
      </c>
      <c r="B71" s="90"/>
      <c r="C71" s="89" t="s">
        <v>714</v>
      </c>
      <c r="D71" s="89" t="s">
        <v>380</v>
      </c>
      <c r="E71" s="142">
        <v>1029184</v>
      </c>
      <c r="F71" s="142">
        <v>1286480</v>
      </c>
    </row>
    <row r="72" spans="1:6" s="88" customFormat="1" ht="80.25" customHeight="1">
      <c r="A72" s="89">
        <v>12</v>
      </c>
      <c r="B72" s="90"/>
      <c r="C72" s="89" t="s">
        <v>857</v>
      </c>
      <c r="D72" s="89" t="s">
        <v>856</v>
      </c>
      <c r="E72" s="142">
        <v>1429184</v>
      </c>
      <c r="F72" s="142">
        <v>1786480</v>
      </c>
    </row>
    <row r="73" spans="1:6" s="88" customFormat="1" ht="80.25" customHeight="1">
      <c r="A73" s="86">
        <v>13</v>
      </c>
      <c r="B73" s="90"/>
      <c r="C73" s="89" t="s">
        <v>715</v>
      </c>
      <c r="D73" s="89" t="s">
        <v>381</v>
      </c>
      <c r="E73" s="142">
        <v>797944</v>
      </c>
      <c r="F73" s="142">
        <v>997430</v>
      </c>
    </row>
    <row r="74" spans="1:6" s="88" customFormat="1" ht="80.25" customHeight="1">
      <c r="A74" s="89">
        <v>14</v>
      </c>
      <c r="B74" s="90"/>
      <c r="C74" s="89" t="s">
        <v>716</v>
      </c>
      <c r="D74" s="89" t="s">
        <v>382</v>
      </c>
      <c r="E74" s="142">
        <v>470750</v>
      </c>
      <c r="F74" s="142">
        <v>588437.5</v>
      </c>
    </row>
    <row r="75" spans="1:6" s="88" customFormat="1" ht="80.25" customHeight="1">
      <c r="A75" s="86">
        <v>15</v>
      </c>
      <c r="B75" s="90"/>
      <c r="C75" s="89" t="s">
        <v>717</v>
      </c>
      <c r="D75" s="89" t="s">
        <v>383</v>
      </c>
      <c r="E75" s="142">
        <v>745770</v>
      </c>
      <c r="F75" s="142">
        <v>932212.5</v>
      </c>
    </row>
    <row r="76" spans="1:6" s="88" customFormat="1" ht="80.25" customHeight="1">
      <c r="A76" s="89">
        <v>16</v>
      </c>
      <c r="B76" s="90"/>
      <c r="C76" s="89" t="s">
        <v>718</v>
      </c>
      <c r="D76" s="89" t="s">
        <v>384</v>
      </c>
      <c r="E76" s="142">
        <v>578308</v>
      </c>
      <c r="F76" s="142">
        <v>722885</v>
      </c>
    </row>
    <row r="77" spans="1:6" s="88" customFormat="1" ht="80.25" customHeight="1">
      <c r="A77" s="86">
        <v>17</v>
      </c>
      <c r="B77" s="90"/>
      <c r="C77" s="89" t="s">
        <v>719</v>
      </c>
      <c r="D77" s="89" t="s">
        <v>593</v>
      </c>
      <c r="E77" s="142">
        <v>522000</v>
      </c>
      <c r="F77" s="142">
        <v>652500</v>
      </c>
    </row>
    <row r="78" spans="1:6" s="88" customFormat="1" ht="80.25" customHeight="1">
      <c r="A78" s="89">
        <v>18</v>
      </c>
      <c r="B78" s="90"/>
      <c r="C78" s="89" t="s">
        <v>829</v>
      </c>
      <c r="D78" s="89" t="s">
        <v>830</v>
      </c>
      <c r="E78" s="142">
        <v>1044000</v>
      </c>
      <c r="F78" s="142">
        <v>1305000</v>
      </c>
    </row>
    <row r="79" spans="1:6" s="88" customFormat="1" ht="80.25" customHeight="1">
      <c r="A79" s="86">
        <v>19</v>
      </c>
      <c r="B79" s="90"/>
      <c r="C79" s="89" t="s">
        <v>925</v>
      </c>
      <c r="D79" s="89" t="s">
        <v>926</v>
      </c>
      <c r="E79" s="142">
        <v>1044000</v>
      </c>
      <c r="F79" s="142">
        <v>1305000</v>
      </c>
    </row>
    <row r="80" spans="1:6" s="88" customFormat="1" ht="80.25" customHeight="1">
      <c r="A80" s="89">
        <v>20</v>
      </c>
      <c r="B80" s="95"/>
      <c r="C80" s="94" t="s">
        <v>813</v>
      </c>
      <c r="D80" s="94" t="s">
        <v>814</v>
      </c>
      <c r="E80" s="142">
        <v>1669800.0000000002</v>
      </c>
      <c r="F80" s="142">
        <v>2087250</v>
      </c>
    </row>
    <row r="81" spans="1:6" s="88" customFormat="1" ht="80.25" customHeight="1">
      <c r="A81" s="86">
        <v>21</v>
      </c>
      <c r="B81" s="95"/>
      <c r="C81" s="94" t="s">
        <v>880</v>
      </c>
      <c r="D81" s="94" t="s">
        <v>879</v>
      </c>
      <c r="E81" s="142">
        <v>990990</v>
      </c>
      <c r="F81" s="142">
        <v>1238737.5</v>
      </c>
    </row>
    <row r="82" spans="1:6" s="88" customFormat="1" ht="80.25" customHeight="1">
      <c r="A82" s="89">
        <v>22</v>
      </c>
      <c r="B82" s="95"/>
      <c r="C82" s="94" t="s">
        <v>917</v>
      </c>
      <c r="D82" s="94" t="s">
        <v>831</v>
      </c>
      <c r="E82" s="142">
        <v>2350000</v>
      </c>
      <c r="F82" s="142">
        <v>2937500</v>
      </c>
    </row>
    <row r="83" spans="1:6" s="88" customFormat="1" ht="80.25" customHeight="1">
      <c r="A83" s="86">
        <v>23</v>
      </c>
      <c r="B83" s="95"/>
      <c r="C83" s="94" t="s">
        <v>720</v>
      </c>
      <c r="D83" s="94" t="s">
        <v>465</v>
      </c>
      <c r="E83" s="142">
        <v>1342000</v>
      </c>
      <c r="F83" s="142">
        <v>1677500</v>
      </c>
    </row>
    <row r="84" spans="1:6" s="88" customFormat="1" ht="80.25" customHeight="1">
      <c r="A84" s="89">
        <v>24</v>
      </c>
      <c r="B84" s="95"/>
      <c r="C84" s="89" t="s">
        <v>721</v>
      </c>
      <c r="D84" s="89" t="s">
        <v>525</v>
      </c>
      <c r="E84" s="142">
        <v>3398000</v>
      </c>
      <c r="F84" s="142">
        <v>4247500</v>
      </c>
    </row>
    <row r="85" spans="1:6" s="88" customFormat="1" ht="80.25" customHeight="1">
      <c r="A85" s="97">
        <v>25</v>
      </c>
      <c r="B85" s="95"/>
      <c r="C85" s="94" t="s">
        <v>722</v>
      </c>
      <c r="D85" s="94" t="s">
        <v>508</v>
      </c>
      <c r="E85" s="143">
        <v>3600000</v>
      </c>
      <c r="F85" s="143">
        <v>4500000</v>
      </c>
    </row>
    <row r="86" spans="1:6" s="88" customFormat="1" ht="21.75" customHeight="1">
      <c r="A86" s="147" t="s">
        <v>765</v>
      </c>
      <c r="B86" s="148"/>
      <c r="C86" s="148"/>
      <c r="D86" s="148"/>
      <c r="E86" s="140"/>
      <c r="F86" s="141"/>
    </row>
    <row r="87" spans="1:6" s="88" customFormat="1" ht="80.25" customHeight="1">
      <c r="A87" s="86">
        <v>1</v>
      </c>
      <c r="B87" s="87"/>
      <c r="C87" s="86" t="s">
        <v>317</v>
      </c>
      <c r="D87" s="86" t="s">
        <v>454</v>
      </c>
      <c r="E87" s="142">
        <v>432250</v>
      </c>
      <c r="F87" s="142">
        <v>540312.5</v>
      </c>
    </row>
    <row r="88" spans="1:6" s="88" customFormat="1" ht="80.25" customHeight="1">
      <c r="A88" s="89">
        <v>2</v>
      </c>
      <c r="B88" s="90"/>
      <c r="C88" s="89" t="s">
        <v>455</v>
      </c>
      <c r="D88" s="89" t="s">
        <v>456</v>
      </c>
      <c r="E88" s="142">
        <v>360000</v>
      </c>
      <c r="F88" s="142">
        <v>450000</v>
      </c>
    </row>
    <row r="89" spans="1:6" s="88" customFormat="1" ht="80.25" customHeight="1">
      <c r="A89" s="89">
        <v>3</v>
      </c>
      <c r="B89" s="95"/>
      <c r="C89" s="89" t="s">
        <v>860</v>
      </c>
      <c r="D89" s="94" t="s">
        <v>861</v>
      </c>
      <c r="E89" s="142">
        <v>1297260</v>
      </c>
      <c r="F89" s="142">
        <v>1621575</v>
      </c>
    </row>
    <row r="90" spans="1:6" s="88" customFormat="1" ht="80.25" customHeight="1">
      <c r="A90" s="89">
        <v>4</v>
      </c>
      <c r="B90" s="99"/>
      <c r="C90" s="94" t="s">
        <v>235</v>
      </c>
      <c r="D90" s="94" t="s">
        <v>532</v>
      </c>
      <c r="E90" s="142">
        <v>2900000</v>
      </c>
      <c r="F90" s="142">
        <v>3625000</v>
      </c>
    </row>
    <row r="91" spans="1:6" ht="80.25" customHeight="1">
      <c r="A91" s="89">
        <v>5</v>
      </c>
      <c r="B91" s="100"/>
      <c r="C91" s="89" t="s">
        <v>723</v>
      </c>
      <c r="D91" s="89" t="s">
        <v>546</v>
      </c>
      <c r="E91" s="142">
        <v>1193580</v>
      </c>
      <c r="F91" s="142">
        <v>1491975</v>
      </c>
    </row>
    <row r="92" spans="1:6" ht="80.25" customHeight="1">
      <c r="A92" s="89">
        <v>6</v>
      </c>
      <c r="B92" s="100"/>
      <c r="C92" s="92" t="s">
        <v>724</v>
      </c>
      <c r="D92" s="92" t="s">
        <v>610</v>
      </c>
      <c r="E92" s="142">
        <v>1289260</v>
      </c>
      <c r="F92" s="142">
        <v>1611575</v>
      </c>
    </row>
    <row r="93" spans="1:6" ht="80.25" customHeight="1">
      <c r="A93" s="89">
        <v>7</v>
      </c>
      <c r="B93" s="100"/>
      <c r="C93" s="89" t="s">
        <v>725</v>
      </c>
      <c r="D93" s="92" t="s">
        <v>569</v>
      </c>
      <c r="E93" s="142">
        <v>1530180</v>
      </c>
      <c r="F93" s="142">
        <v>1912725</v>
      </c>
    </row>
    <row r="94" spans="1:6" ht="80.25" customHeight="1">
      <c r="A94" s="89">
        <v>8</v>
      </c>
      <c r="B94" s="100"/>
      <c r="C94" s="89" t="s">
        <v>726</v>
      </c>
      <c r="D94" s="92" t="s">
        <v>594</v>
      </c>
      <c r="E94" s="142">
        <v>3198000</v>
      </c>
      <c r="F94" s="142">
        <v>3997500</v>
      </c>
    </row>
    <row r="95" spans="1:6" ht="80.25" customHeight="1">
      <c r="A95" s="89">
        <v>9</v>
      </c>
      <c r="B95" s="100"/>
      <c r="C95" s="89" t="s">
        <v>727</v>
      </c>
      <c r="D95" s="92" t="s">
        <v>682</v>
      </c>
      <c r="E95" s="142">
        <v>1824924</v>
      </c>
      <c r="F95" s="142">
        <v>2281155</v>
      </c>
    </row>
    <row r="96" spans="1:6" ht="80.25" customHeight="1">
      <c r="A96" s="89">
        <v>10</v>
      </c>
      <c r="B96" s="100"/>
      <c r="C96" s="89" t="s">
        <v>728</v>
      </c>
      <c r="D96" s="92" t="s">
        <v>684</v>
      </c>
      <c r="E96" s="142">
        <v>2300924</v>
      </c>
      <c r="F96" s="142">
        <v>2876155</v>
      </c>
    </row>
    <row r="97" spans="1:6" ht="80.25" customHeight="1">
      <c r="A97" s="89">
        <v>11</v>
      </c>
      <c r="B97" s="100"/>
      <c r="C97" s="89" t="s">
        <v>832</v>
      </c>
      <c r="D97" s="92" t="s">
        <v>833</v>
      </c>
      <c r="E97" s="142">
        <v>1480000</v>
      </c>
      <c r="F97" s="142">
        <v>1850000</v>
      </c>
    </row>
    <row r="98" spans="1:6" ht="80.25" customHeight="1">
      <c r="A98" s="89">
        <v>12</v>
      </c>
      <c r="B98" s="100"/>
      <c r="C98" s="89" t="s">
        <v>729</v>
      </c>
      <c r="D98" s="92" t="s">
        <v>639</v>
      </c>
      <c r="E98" s="142">
        <v>3600000</v>
      </c>
      <c r="F98" s="142">
        <v>4500000</v>
      </c>
    </row>
    <row r="99" spans="1:6" ht="81" customHeight="1">
      <c r="A99" s="89">
        <v>13</v>
      </c>
      <c r="B99" s="100"/>
      <c r="C99" s="89" t="s">
        <v>862</v>
      </c>
      <c r="D99" s="92" t="s">
        <v>855</v>
      </c>
      <c r="E99" s="142">
        <v>4960000</v>
      </c>
      <c r="F99" s="142">
        <v>5952000</v>
      </c>
    </row>
    <row r="100" spans="1:6" ht="81" customHeight="1">
      <c r="A100" s="89">
        <v>14</v>
      </c>
      <c r="B100" s="100"/>
      <c r="C100" s="89" t="s">
        <v>902</v>
      </c>
      <c r="D100" s="92" t="s">
        <v>903</v>
      </c>
      <c r="E100" s="142">
        <v>2737610</v>
      </c>
      <c r="F100" s="142">
        <v>3285132</v>
      </c>
    </row>
    <row r="101" spans="1:6" ht="81" customHeight="1">
      <c r="A101" s="89">
        <v>15</v>
      </c>
      <c r="B101" s="100"/>
      <c r="C101" s="89" t="s">
        <v>908</v>
      </c>
      <c r="D101" s="92" t="s">
        <v>909</v>
      </c>
      <c r="E101" s="142">
        <v>1920000</v>
      </c>
      <c r="F101" s="142">
        <v>2304000</v>
      </c>
    </row>
    <row r="102" spans="1:6" ht="80.25" customHeight="1">
      <c r="A102" s="89">
        <v>16</v>
      </c>
      <c r="B102" s="100"/>
      <c r="C102" s="92" t="s">
        <v>730</v>
      </c>
      <c r="D102" s="92" t="s">
        <v>611</v>
      </c>
      <c r="E102" s="142">
        <v>1413580</v>
      </c>
      <c r="F102" s="142">
        <v>1766975</v>
      </c>
    </row>
    <row r="103" spans="1:6" ht="81" customHeight="1">
      <c r="A103" s="89">
        <v>17</v>
      </c>
      <c r="B103" s="100"/>
      <c r="C103" s="92" t="s">
        <v>828</v>
      </c>
      <c r="D103" s="92" t="s">
        <v>827</v>
      </c>
      <c r="E103" s="142">
        <v>518498</v>
      </c>
      <c r="F103" s="142">
        <v>648122.5</v>
      </c>
    </row>
    <row r="104" spans="1:6" ht="80.25" customHeight="1">
      <c r="A104" s="94">
        <v>18</v>
      </c>
      <c r="B104" s="102"/>
      <c r="C104" s="94" t="s">
        <v>731</v>
      </c>
      <c r="D104" s="96" t="s">
        <v>676</v>
      </c>
      <c r="E104" s="143">
        <v>483848</v>
      </c>
      <c r="F104" s="143">
        <v>604810</v>
      </c>
    </row>
    <row r="105" spans="1:6" s="88" customFormat="1" ht="21" customHeight="1">
      <c r="A105" s="147" t="s">
        <v>765</v>
      </c>
      <c r="B105" s="148"/>
      <c r="C105" s="148"/>
      <c r="D105" s="148"/>
      <c r="E105" s="140"/>
      <c r="F105" s="141"/>
    </row>
    <row r="106" spans="1:6" s="88" customFormat="1" ht="80.25" customHeight="1">
      <c r="A106" s="86">
        <v>1</v>
      </c>
      <c r="B106" s="103"/>
      <c r="C106" s="86" t="s">
        <v>635</v>
      </c>
      <c r="D106" s="86" t="s">
        <v>430</v>
      </c>
      <c r="E106" s="142">
        <v>150920</v>
      </c>
      <c r="F106" s="142">
        <v>188650</v>
      </c>
    </row>
    <row r="107" spans="1:6" s="88" customFormat="1" ht="80.25" customHeight="1">
      <c r="A107" s="89">
        <v>2</v>
      </c>
      <c r="B107" s="100"/>
      <c r="C107" s="89" t="s">
        <v>734</v>
      </c>
      <c r="D107" s="89" t="s">
        <v>428</v>
      </c>
      <c r="E107" s="142">
        <v>137460</v>
      </c>
      <c r="F107" s="142">
        <v>171825</v>
      </c>
    </row>
    <row r="108" spans="1:6" s="88" customFormat="1" ht="80.25" customHeight="1">
      <c r="A108" s="86">
        <v>3</v>
      </c>
      <c r="B108" s="100"/>
      <c r="C108" s="89" t="s">
        <v>786</v>
      </c>
      <c r="D108" s="89" t="s">
        <v>740</v>
      </c>
      <c r="E108" s="142">
        <v>270476</v>
      </c>
      <c r="F108" s="142">
        <v>338095</v>
      </c>
    </row>
    <row r="109" spans="1:6" s="88" customFormat="1" ht="80.25" customHeight="1">
      <c r="A109" s="89">
        <v>4</v>
      </c>
      <c r="B109" s="100"/>
      <c r="C109" s="89" t="s">
        <v>808</v>
      </c>
      <c r="D109" s="89" t="s">
        <v>433</v>
      </c>
      <c r="E109" s="142">
        <v>239980</v>
      </c>
      <c r="F109" s="142">
        <v>299975</v>
      </c>
    </row>
    <row r="110" spans="1:6" s="88" customFormat="1" ht="80.25" customHeight="1">
      <c r="A110" s="86">
        <v>5</v>
      </c>
      <c r="B110" s="100"/>
      <c r="C110" s="89" t="s">
        <v>435</v>
      </c>
      <c r="D110" s="89" t="s">
        <v>431</v>
      </c>
      <c r="E110" s="142">
        <v>337610</v>
      </c>
      <c r="F110" s="142">
        <v>422012.5</v>
      </c>
    </row>
    <row r="111" spans="1:6" s="88" customFormat="1" ht="80.25" customHeight="1">
      <c r="A111" s="89">
        <v>6</v>
      </c>
      <c r="B111" s="100"/>
      <c r="C111" s="89" t="s">
        <v>733</v>
      </c>
      <c r="D111" s="89" t="s">
        <v>437</v>
      </c>
      <c r="E111" s="142">
        <v>173000</v>
      </c>
      <c r="F111" s="142">
        <v>216250</v>
      </c>
    </row>
    <row r="112" spans="1:6" s="88" customFormat="1" ht="80.25" customHeight="1">
      <c r="A112" s="86">
        <v>7</v>
      </c>
      <c r="B112" s="100"/>
      <c r="C112" s="89" t="s">
        <v>650</v>
      </c>
      <c r="D112" s="89" t="s">
        <v>651</v>
      </c>
      <c r="E112" s="142">
        <v>210000</v>
      </c>
      <c r="F112" s="142">
        <v>262500</v>
      </c>
    </row>
    <row r="113" spans="1:6" s="88" customFormat="1" ht="80.25" customHeight="1">
      <c r="A113" s="89">
        <v>8</v>
      </c>
      <c r="B113" s="100"/>
      <c r="C113" s="89" t="s">
        <v>442</v>
      </c>
      <c r="D113" s="89" t="s">
        <v>440</v>
      </c>
      <c r="E113" s="142">
        <v>141176</v>
      </c>
      <c r="F113" s="142">
        <v>176470</v>
      </c>
    </row>
    <row r="114" spans="1:6" s="88" customFormat="1" ht="80.25" customHeight="1">
      <c r="A114" s="86">
        <v>9</v>
      </c>
      <c r="B114" s="100"/>
      <c r="C114" s="89" t="s">
        <v>443</v>
      </c>
      <c r="D114" s="89" t="s">
        <v>439</v>
      </c>
      <c r="E114" s="142">
        <v>176706</v>
      </c>
      <c r="F114" s="142">
        <v>220882.5</v>
      </c>
    </row>
    <row r="115" spans="1:6" s="88" customFormat="1" ht="80.25" customHeight="1">
      <c r="A115" s="89">
        <v>10</v>
      </c>
      <c r="B115" s="100"/>
      <c r="C115" s="89" t="s">
        <v>444</v>
      </c>
      <c r="D115" s="89" t="s">
        <v>438</v>
      </c>
      <c r="E115" s="142">
        <v>150318</v>
      </c>
      <c r="F115" s="142">
        <v>187897.5</v>
      </c>
    </row>
    <row r="116" spans="1:6" ht="80.25" customHeight="1">
      <c r="A116" s="86">
        <v>11</v>
      </c>
      <c r="B116" s="100"/>
      <c r="C116" s="89" t="s">
        <v>518</v>
      </c>
      <c r="D116" s="89" t="s">
        <v>451</v>
      </c>
      <c r="E116" s="142">
        <v>157360</v>
      </c>
      <c r="F116" s="142">
        <v>196700</v>
      </c>
    </row>
    <row r="117" spans="1:6" ht="80.25" customHeight="1">
      <c r="A117" s="89">
        <v>12</v>
      </c>
      <c r="B117" s="100"/>
      <c r="C117" s="89" t="s">
        <v>732</v>
      </c>
      <c r="D117" s="89" t="s">
        <v>520</v>
      </c>
      <c r="E117" s="142">
        <v>123764</v>
      </c>
      <c r="F117" s="142">
        <v>154705</v>
      </c>
    </row>
    <row r="118" spans="1:6" s="104" customFormat="1" ht="80.25" customHeight="1">
      <c r="A118" s="86">
        <v>13</v>
      </c>
      <c r="B118" s="100"/>
      <c r="C118" s="89" t="s">
        <v>787</v>
      </c>
      <c r="D118" s="89" t="s">
        <v>749</v>
      </c>
      <c r="E118" s="142">
        <v>216000</v>
      </c>
      <c r="F118" s="142">
        <v>270000</v>
      </c>
    </row>
    <row r="119" spans="1:6" ht="80.25" customHeight="1">
      <c r="A119" s="89">
        <v>14</v>
      </c>
      <c r="B119" s="100"/>
      <c r="C119" s="89" t="s">
        <v>809</v>
      </c>
      <c r="D119" s="89" t="s">
        <v>463</v>
      </c>
      <c r="E119" s="142">
        <v>151124</v>
      </c>
      <c r="F119" s="142">
        <v>188905</v>
      </c>
    </row>
    <row r="120" spans="1:6" ht="80.25" customHeight="1">
      <c r="A120" s="86">
        <v>15</v>
      </c>
      <c r="B120" s="100"/>
      <c r="C120" s="89" t="s">
        <v>735</v>
      </c>
      <c r="D120" s="89" t="s">
        <v>841</v>
      </c>
      <c r="E120" s="142">
        <v>117960</v>
      </c>
      <c r="F120" s="142">
        <v>147450</v>
      </c>
    </row>
    <row r="121" spans="1:6" ht="80.25" customHeight="1">
      <c r="A121" s="89">
        <v>16</v>
      </c>
      <c r="B121" s="100"/>
      <c r="C121" s="89" t="s">
        <v>953</v>
      </c>
      <c r="D121" s="89" t="s">
        <v>954</v>
      </c>
      <c r="E121" s="142">
        <v>164770</v>
      </c>
      <c r="F121" s="142">
        <v>205962.5</v>
      </c>
    </row>
    <row r="122" spans="1:6" ht="80.25" customHeight="1">
      <c r="A122" s="86">
        <v>17</v>
      </c>
      <c r="B122" s="100"/>
      <c r="C122" s="89" t="s">
        <v>736</v>
      </c>
      <c r="D122" s="89" t="s">
        <v>641</v>
      </c>
      <c r="E122" s="142">
        <v>42000</v>
      </c>
      <c r="F122" s="142">
        <v>52500</v>
      </c>
    </row>
    <row r="123" spans="1:6" s="104" customFormat="1" ht="80.25" customHeight="1">
      <c r="A123" s="89">
        <v>18</v>
      </c>
      <c r="B123" s="100"/>
      <c r="C123" s="89" t="s">
        <v>224</v>
      </c>
      <c r="D123" s="89" t="s">
        <v>568</v>
      </c>
      <c r="E123" s="142">
        <v>82034</v>
      </c>
      <c r="F123" s="142">
        <v>102542.5</v>
      </c>
    </row>
    <row r="124" spans="1:6" s="104" customFormat="1" ht="80.25" customHeight="1">
      <c r="A124" s="86">
        <v>19</v>
      </c>
      <c r="B124" s="100"/>
      <c r="C124" s="89" t="s">
        <v>955</v>
      </c>
      <c r="D124" s="89" t="s">
        <v>835</v>
      </c>
      <c r="E124" s="142">
        <v>191760</v>
      </c>
      <c r="F124" s="142">
        <v>239700</v>
      </c>
    </row>
    <row r="125" spans="1:6" s="104" customFormat="1" ht="80.25" customHeight="1">
      <c r="A125" s="89">
        <v>20</v>
      </c>
      <c r="B125" s="100"/>
      <c r="C125" s="89" t="s">
        <v>956</v>
      </c>
      <c r="D125" s="89" t="s">
        <v>835</v>
      </c>
      <c r="E125" s="142">
        <v>191760</v>
      </c>
      <c r="F125" s="142">
        <v>239700</v>
      </c>
    </row>
    <row r="126" spans="1:6" s="104" customFormat="1" ht="80.25" customHeight="1">
      <c r="A126" s="97">
        <v>21</v>
      </c>
      <c r="B126" s="99"/>
      <c r="C126" s="94" t="s">
        <v>865</v>
      </c>
      <c r="D126" s="94" t="s">
        <v>834</v>
      </c>
      <c r="E126" s="143">
        <v>136480</v>
      </c>
      <c r="F126" s="143">
        <v>170600</v>
      </c>
    </row>
    <row r="127" spans="1:6" ht="21.75" customHeight="1">
      <c r="A127" s="147" t="s">
        <v>766</v>
      </c>
      <c r="B127" s="148"/>
      <c r="C127" s="148"/>
      <c r="D127" s="148"/>
      <c r="E127" s="140"/>
      <c r="F127" s="141"/>
    </row>
    <row r="128" spans="1:6" ht="80.25" customHeight="1">
      <c r="A128" s="105">
        <v>1</v>
      </c>
      <c r="B128" s="87"/>
      <c r="C128" s="86" t="s">
        <v>185</v>
      </c>
      <c r="D128" s="86" t="s">
        <v>907</v>
      </c>
      <c r="E128" s="142">
        <v>156000</v>
      </c>
      <c r="F128" s="142">
        <v>195000</v>
      </c>
    </row>
    <row r="129" spans="1:6" ht="80.25" customHeight="1">
      <c r="A129" s="86">
        <v>2</v>
      </c>
      <c r="B129" s="87"/>
      <c r="C129" s="86" t="s">
        <v>627</v>
      </c>
      <c r="D129" s="86" t="s">
        <v>628</v>
      </c>
      <c r="E129" s="142">
        <v>62500</v>
      </c>
      <c r="F129" s="142">
        <v>78125</v>
      </c>
    </row>
    <row r="130" spans="1:6" ht="80.25" customHeight="1">
      <c r="A130" s="105">
        <v>3</v>
      </c>
      <c r="B130" s="106"/>
      <c r="C130" s="86" t="s">
        <v>866</v>
      </c>
      <c r="D130" s="86" t="s">
        <v>870</v>
      </c>
      <c r="E130" s="142">
        <v>104000</v>
      </c>
      <c r="F130" s="142">
        <v>130000</v>
      </c>
    </row>
    <row r="131" spans="1:6" ht="80.25" customHeight="1">
      <c r="A131" s="86">
        <v>4</v>
      </c>
      <c r="B131" s="106"/>
      <c r="C131" s="86" t="s">
        <v>867</v>
      </c>
      <c r="D131" s="86" t="s">
        <v>871</v>
      </c>
      <c r="E131" s="142">
        <v>98000</v>
      </c>
      <c r="F131" s="142">
        <v>122500</v>
      </c>
    </row>
    <row r="132" spans="1:6" ht="80.25" customHeight="1">
      <c r="A132" s="105">
        <v>5</v>
      </c>
      <c r="B132" s="106"/>
      <c r="C132" s="86" t="s">
        <v>868</v>
      </c>
      <c r="D132" s="86" t="s">
        <v>872</v>
      </c>
      <c r="E132" s="142">
        <v>96000</v>
      </c>
      <c r="F132" s="142">
        <v>120000</v>
      </c>
    </row>
    <row r="133" spans="1:6" ht="80.25" customHeight="1">
      <c r="A133" s="86">
        <v>6</v>
      </c>
      <c r="B133" s="87"/>
      <c r="C133" s="92" t="s">
        <v>631</v>
      </c>
      <c r="D133" s="86" t="s">
        <v>632</v>
      </c>
      <c r="E133" s="142">
        <v>57500</v>
      </c>
      <c r="F133" s="142">
        <v>71875</v>
      </c>
    </row>
    <row r="134" spans="1:6" ht="80.25" customHeight="1">
      <c r="A134" s="105">
        <v>7</v>
      </c>
      <c r="B134" s="90"/>
      <c r="C134" s="89" t="s">
        <v>919</v>
      </c>
      <c r="D134" s="89" t="s">
        <v>21</v>
      </c>
      <c r="E134" s="142">
        <v>146000</v>
      </c>
      <c r="F134" s="142">
        <v>182500</v>
      </c>
    </row>
    <row r="135" spans="1:6" ht="80.25" customHeight="1">
      <c r="A135" s="86">
        <v>8</v>
      </c>
      <c r="B135" s="90"/>
      <c r="C135" s="89" t="s">
        <v>737</v>
      </c>
      <c r="D135" s="89" t="s">
        <v>41</v>
      </c>
      <c r="E135" s="142">
        <v>180000</v>
      </c>
      <c r="F135" s="142">
        <v>225000</v>
      </c>
    </row>
    <row r="136" spans="1:6" ht="80.25" customHeight="1">
      <c r="A136" s="105">
        <v>9</v>
      </c>
      <c r="B136" s="90"/>
      <c r="C136" s="89" t="s">
        <v>741</v>
      </c>
      <c r="D136" s="89" t="s">
        <v>686</v>
      </c>
      <c r="E136" s="142">
        <v>1172654</v>
      </c>
      <c r="F136" s="142">
        <v>1407184.8</v>
      </c>
    </row>
    <row r="137" spans="1:6" ht="80.25" customHeight="1">
      <c r="A137" s="86">
        <v>10</v>
      </c>
      <c r="B137" s="91"/>
      <c r="C137" s="89" t="s">
        <v>904</v>
      </c>
      <c r="D137" s="89" t="s">
        <v>905</v>
      </c>
      <c r="E137" s="142">
        <v>420000</v>
      </c>
      <c r="F137" s="142">
        <v>504000</v>
      </c>
    </row>
    <row r="138" spans="1:6" ht="80.25" customHeight="1">
      <c r="A138" s="105">
        <v>11</v>
      </c>
      <c r="B138" s="90"/>
      <c r="C138" s="92" t="s">
        <v>864</v>
      </c>
      <c r="D138" s="89" t="s">
        <v>687</v>
      </c>
      <c r="E138" s="142">
        <v>240000</v>
      </c>
      <c r="F138" s="142">
        <v>300000</v>
      </c>
    </row>
    <row r="139" spans="1:6" ht="80.25" customHeight="1">
      <c r="A139" s="86">
        <v>12</v>
      </c>
      <c r="B139" s="90"/>
      <c r="C139" s="92" t="s">
        <v>958</v>
      </c>
      <c r="D139" s="89" t="s">
        <v>959</v>
      </c>
      <c r="E139" s="142">
        <v>150920</v>
      </c>
      <c r="F139" s="142">
        <v>181104</v>
      </c>
    </row>
    <row r="140" spans="1:6" ht="80.25" customHeight="1">
      <c r="A140" s="105">
        <v>13</v>
      </c>
      <c r="B140" s="90"/>
      <c r="C140" s="89" t="s">
        <v>505</v>
      </c>
      <c r="D140" s="89" t="s">
        <v>506</v>
      </c>
      <c r="E140" s="142">
        <v>290000</v>
      </c>
      <c r="F140" s="142">
        <v>362500</v>
      </c>
    </row>
    <row r="141" spans="1:6" ht="80.25" customHeight="1">
      <c r="A141" s="86">
        <v>14</v>
      </c>
      <c r="B141" s="90"/>
      <c r="C141" s="89" t="s">
        <v>738</v>
      </c>
      <c r="D141" s="92" t="s">
        <v>552</v>
      </c>
      <c r="E141" s="142">
        <v>286040</v>
      </c>
      <c r="F141" s="142">
        <v>357550</v>
      </c>
    </row>
    <row r="142" spans="1:6" ht="80.25" customHeight="1">
      <c r="A142" s="105">
        <v>15</v>
      </c>
      <c r="B142" s="90"/>
      <c r="C142" s="89" t="s">
        <v>553</v>
      </c>
      <c r="D142" s="92" t="s">
        <v>554</v>
      </c>
      <c r="E142" s="142">
        <v>275480</v>
      </c>
      <c r="F142" s="142">
        <v>344350</v>
      </c>
    </row>
    <row r="143" spans="1:6" ht="80.25" customHeight="1">
      <c r="A143" s="86">
        <v>16</v>
      </c>
      <c r="B143" s="90"/>
      <c r="C143" s="89" t="s">
        <v>739</v>
      </c>
      <c r="D143" s="92" t="s">
        <v>566</v>
      </c>
      <c r="E143" s="142">
        <v>181920</v>
      </c>
      <c r="F143" s="142">
        <v>227400</v>
      </c>
    </row>
    <row r="144" spans="1:6" ht="80.25" customHeight="1">
      <c r="A144" s="105">
        <v>17</v>
      </c>
      <c r="B144" s="90"/>
      <c r="C144" s="92" t="s">
        <v>597</v>
      </c>
      <c r="D144" s="89" t="s">
        <v>599</v>
      </c>
      <c r="E144" s="142">
        <v>156920</v>
      </c>
      <c r="F144" s="142">
        <v>196150</v>
      </c>
    </row>
    <row r="145" spans="1:6" ht="80.25" customHeight="1">
      <c r="A145" s="86">
        <v>18</v>
      </c>
      <c r="B145" s="90"/>
      <c r="C145" s="89" t="s">
        <v>564</v>
      </c>
      <c r="D145" s="92" t="s">
        <v>565</v>
      </c>
      <c r="E145" s="142">
        <v>176680</v>
      </c>
      <c r="F145" s="142">
        <v>220850</v>
      </c>
    </row>
    <row r="146" spans="1:6" ht="80.25" customHeight="1">
      <c r="A146" s="105">
        <v>19</v>
      </c>
      <c r="B146" s="90"/>
      <c r="C146" s="89" t="s">
        <v>822</v>
      </c>
      <c r="D146" s="92" t="s">
        <v>821</v>
      </c>
      <c r="E146" s="142">
        <v>129000</v>
      </c>
      <c r="F146" s="142">
        <v>161250</v>
      </c>
    </row>
    <row r="147" spans="1:6" ht="80.25" customHeight="1">
      <c r="A147" s="86">
        <v>20</v>
      </c>
      <c r="B147" s="91"/>
      <c r="C147" s="89" t="s">
        <v>899</v>
      </c>
      <c r="D147" s="89" t="s">
        <v>900</v>
      </c>
      <c r="E147" s="142">
        <v>66000</v>
      </c>
      <c r="F147" s="142">
        <v>82500</v>
      </c>
    </row>
    <row r="148" spans="1:6" ht="80.25" customHeight="1">
      <c r="A148" s="105">
        <v>21</v>
      </c>
      <c r="B148" s="91"/>
      <c r="C148" s="89" t="s">
        <v>898</v>
      </c>
      <c r="D148" s="89" t="s">
        <v>901</v>
      </c>
      <c r="E148" s="142">
        <v>95020</v>
      </c>
      <c r="F148" s="142">
        <v>118775</v>
      </c>
    </row>
    <row r="149" spans="1:6" ht="80.25" customHeight="1">
      <c r="A149" s="86">
        <v>22</v>
      </c>
      <c r="B149" s="90"/>
      <c r="C149" s="89" t="s">
        <v>187</v>
      </c>
      <c r="D149" s="89" t="s">
        <v>688</v>
      </c>
      <c r="E149" s="142">
        <v>158000</v>
      </c>
      <c r="F149" s="142">
        <v>197500</v>
      </c>
    </row>
    <row r="150" spans="1:6" ht="80.25" customHeight="1">
      <c r="A150" s="105">
        <v>23</v>
      </c>
      <c r="B150" s="90"/>
      <c r="C150" s="89" t="s">
        <v>918</v>
      </c>
      <c r="D150" s="92" t="s">
        <v>685</v>
      </c>
      <c r="E150" s="142">
        <v>80000</v>
      </c>
      <c r="F150" s="142">
        <v>100000</v>
      </c>
    </row>
    <row r="151" spans="1:6" ht="80.25" customHeight="1">
      <c r="A151" s="86">
        <v>24</v>
      </c>
      <c r="B151" s="90"/>
      <c r="C151" s="89" t="s">
        <v>920</v>
      </c>
      <c r="D151" s="92" t="s">
        <v>689</v>
      </c>
      <c r="E151" s="142">
        <v>96000</v>
      </c>
      <c r="F151" s="142">
        <v>120000</v>
      </c>
    </row>
    <row r="152" spans="1:6" ht="80.25" customHeight="1">
      <c r="A152" s="105">
        <v>25</v>
      </c>
      <c r="B152" s="90"/>
      <c r="C152" s="92" t="s">
        <v>742</v>
      </c>
      <c r="D152" s="92" t="s">
        <v>692</v>
      </c>
      <c r="E152" s="142">
        <v>92500</v>
      </c>
      <c r="F152" s="142">
        <v>115625</v>
      </c>
    </row>
    <row r="153" spans="1:6" ht="80.25" customHeight="1">
      <c r="A153" s="86">
        <v>26</v>
      </c>
      <c r="B153" s="90"/>
      <c r="C153" s="92" t="s">
        <v>743</v>
      </c>
      <c r="D153" s="89" t="s">
        <v>693</v>
      </c>
      <c r="E153" s="142">
        <v>67500</v>
      </c>
      <c r="F153" s="142">
        <v>84375</v>
      </c>
    </row>
    <row r="154" spans="1:6" ht="80.25" customHeight="1">
      <c r="A154" s="105">
        <v>27</v>
      </c>
      <c r="B154" s="90"/>
      <c r="C154" s="89" t="s">
        <v>744</v>
      </c>
      <c r="D154" s="92" t="s">
        <v>581</v>
      </c>
      <c r="E154" s="142">
        <v>73775</v>
      </c>
      <c r="F154" s="142">
        <v>92218.75</v>
      </c>
    </row>
    <row r="155" spans="1:6" ht="80.25" customHeight="1">
      <c r="A155" s="86">
        <v>28</v>
      </c>
      <c r="B155" s="90"/>
      <c r="C155" s="92" t="s">
        <v>745</v>
      </c>
      <c r="D155" s="89" t="s">
        <v>600</v>
      </c>
      <c r="E155" s="142">
        <v>61300</v>
      </c>
      <c r="F155" s="142">
        <v>76625</v>
      </c>
    </row>
    <row r="156" spans="1:6" ht="80.25" customHeight="1">
      <c r="A156" s="105">
        <v>29</v>
      </c>
      <c r="B156" s="90"/>
      <c r="C156" s="92" t="s">
        <v>598</v>
      </c>
      <c r="D156" s="89" t="s">
        <v>601</v>
      </c>
      <c r="E156" s="142">
        <v>42000</v>
      </c>
      <c r="F156" s="142">
        <v>52500</v>
      </c>
    </row>
    <row r="157" spans="1:6" ht="80.25" customHeight="1">
      <c r="A157" s="86">
        <v>30</v>
      </c>
      <c r="B157" s="90"/>
      <c r="C157" s="92" t="s">
        <v>679</v>
      </c>
      <c r="D157" s="89" t="s">
        <v>680</v>
      </c>
      <c r="E157" s="142">
        <v>49200</v>
      </c>
      <c r="F157" s="142">
        <v>61500</v>
      </c>
    </row>
    <row r="158" spans="1:6" ht="80.25" customHeight="1">
      <c r="A158" s="105">
        <v>31</v>
      </c>
      <c r="B158" s="90"/>
      <c r="C158" s="92" t="s">
        <v>691</v>
      </c>
      <c r="D158" s="89" t="s">
        <v>780</v>
      </c>
      <c r="E158" s="142">
        <v>72000</v>
      </c>
      <c r="F158" s="142">
        <v>90000</v>
      </c>
    </row>
    <row r="159" spans="1:6" ht="80.25" customHeight="1">
      <c r="A159" s="86">
        <v>32</v>
      </c>
      <c r="B159" s="90"/>
      <c r="C159" s="89" t="s">
        <v>928</v>
      </c>
      <c r="D159" s="89" t="s">
        <v>43</v>
      </c>
      <c r="E159" s="142">
        <v>68252</v>
      </c>
      <c r="F159" s="142">
        <v>85315</v>
      </c>
    </row>
    <row r="160" spans="1:6" ht="80.25" customHeight="1">
      <c r="A160" s="105">
        <v>33</v>
      </c>
      <c r="B160" s="90"/>
      <c r="C160" s="89" t="s">
        <v>477</v>
      </c>
      <c r="D160" s="89" t="s">
        <v>969</v>
      </c>
      <c r="E160" s="142">
        <v>31387.5</v>
      </c>
      <c r="F160" s="142">
        <v>39234.375</v>
      </c>
    </row>
    <row r="161" spans="1:6" ht="80.25" customHeight="1">
      <c r="A161" s="86">
        <v>34</v>
      </c>
      <c r="B161" s="90"/>
      <c r="C161" s="89" t="s">
        <v>260</v>
      </c>
      <c r="D161" s="89" t="s">
        <v>802</v>
      </c>
      <c r="E161" s="142">
        <v>36530</v>
      </c>
      <c r="F161" s="142">
        <v>45662.5</v>
      </c>
    </row>
    <row r="162" spans="1:6" ht="80.25" customHeight="1">
      <c r="A162" s="105">
        <v>35</v>
      </c>
      <c r="B162" s="90"/>
      <c r="C162" s="89" t="s">
        <v>778</v>
      </c>
      <c r="D162" s="89" t="s">
        <v>801</v>
      </c>
      <c r="E162" s="142">
        <v>43662.5</v>
      </c>
      <c r="F162" s="142">
        <v>54578.125</v>
      </c>
    </row>
    <row r="163" spans="1:6" ht="80.25" customHeight="1">
      <c r="A163" s="86">
        <v>36</v>
      </c>
      <c r="B163" s="90"/>
      <c r="C163" s="89" t="s">
        <v>897</v>
      </c>
      <c r="D163" s="94" t="s">
        <v>896</v>
      </c>
      <c r="E163" s="142">
        <v>36530</v>
      </c>
      <c r="F163" s="142">
        <v>45662.5</v>
      </c>
    </row>
    <row r="164" spans="1:6" ht="80.25" customHeight="1">
      <c r="A164" s="105">
        <v>37</v>
      </c>
      <c r="B164" s="90"/>
      <c r="C164" s="89" t="s">
        <v>932</v>
      </c>
      <c r="D164" s="94" t="s">
        <v>933</v>
      </c>
      <c r="E164" s="142">
        <v>36530</v>
      </c>
      <c r="F164" s="142">
        <v>45662.5</v>
      </c>
    </row>
    <row r="165" spans="1:6" ht="80.25" customHeight="1">
      <c r="A165" s="86">
        <v>38</v>
      </c>
      <c r="B165" s="90"/>
      <c r="C165" s="89" t="s">
        <v>471</v>
      </c>
      <c r="D165" s="89" t="s">
        <v>800</v>
      </c>
      <c r="E165" s="142">
        <v>31187.5</v>
      </c>
      <c r="F165" s="142">
        <v>38984.375</v>
      </c>
    </row>
    <row r="166" spans="1:6" ht="80.25" customHeight="1">
      <c r="A166" s="105">
        <v>39</v>
      </c>
      <c r="B166" s="90"/>
      <c r="C166" s="92" t="s">
        <v>840</v>
      </c>
      <c r="D166" s="89" t="s">
        <v>633</v>
      </c>
      <c r="E166" s="142">
        <v>45000</v>
      </c>
      <c r="F166" s="142">
        <v>56250</v>
      </c>
    </row>
    <row r="167" spans="1:6" ht="80.25" customHeight="1">
      <c r="A167" s="86">
        <v>40</v>
      </c>
      <c r="B167" s="90"/>
      <c r="C167" s="89" t="s">
        <v>262</v>
      </c>
      <c r="D167" s="89" t="s">
        <v>799</v>
      </c>
      <c r="E167" s="142">
        <v>36955</v>
      </c>
      <c r="F167" s="142">
        <v>46193.75</v>
      </c>
    </row>
    <row r="168" spans="1:6" ht="80.25" customHeight="1">
      <c r="A168" s="105">
        <v>41</v>
      </c>
      <c r="B168" s="91"/>
      <c r="C168" s="89" t="s">
        <v>869</v>
      </c>
      <c r="D168" s="89" t="s">
        <v>873</v>
      </c>
      <c r="E168" s="142">
        <v>113400</v>
      </c>
      <c r="F168" s="142">
        <v>141750</v>
      </c>
    </row>
    <row r="169" spans="1:6" ht="80.25" customHeight="1">
      <c r="A169" s="86">
        <v>42</v>
      </c>
      <c r="B169" s="90"/>
      <c r="C169" s="89" t="s">
        <v>788</v>
      </c>
      <c r="D169" s="89" t="s">
        <v>634</v>
      </c>
      <c r="E169" s="142">
        <v>102500</v>
      </c>
      <c r="F169" s="142">
        <v>128125</v>
      </c>
    </row>
    <row r="170" spans="1:6" s="104" customFormat="1" ht="80.25" customHeight="1">
      <c r="A170" s="105">
        <v>43</v>
      </c>
      <c r="B170" s="90"/>
      <c r="C170" s="89" t="s">
        <v>747</v>
      </c>
      <c r="D170" s="89" t="s">
        <v>276</v>
      </c>
      <c r="E170" s="142">
        <v>44425</v>
      </c>
      <c r="F170" s="142">
        <v>55531.25</v>
      </c>
    </row>
    <row r="171" spans="1:6" s="104" customFormat="1" ht="80.25" customHeight="1">
      <c r="A171" s="86">
        <v>44</v>
      </c>
      <c r="B171" s="90"/>
      <c r="C171" s="89" t="s">
        <v>746</v>
      </c>
      <c r="D171" s="89" t="s">
        <v>278</v>
      </c>
      <c r="E171" s="142">
        <v>37292.5</v>
      </c>
      <c r="F171" s="142">
        <v>46615.625</v>
      </c>
    </row>
    <row r="172" spans="1:6" s="104" customFormat="1" ht="80.25" customHeight="1">
      <c r="A172" s="105">
        <v>45</v>
      </c>
      <c r="B172" s="90"/>
      <c r="C172" s="89" t="s">
        <v>279</v>
      </c>
      <c r="D172" s="89" t="s">
        <v>280</v>
      </c>
      <c r="E172" s="142">
        <v>49550</v>
      </c>
      <c r="F172" s="142">
        <v>61937.5</v>
      </c>
    </row>
    <row r="173" spans="1:6" s="104" customFormat="1" ht="80.25" customHeight="1">
      <c r="A173" s="86">
        <v>46</v>
      </c>
      <c r="B173" s="90"/>
      <c r="C173" s="89" t="s">
        <v>570</v>
      </c>
      <c r="D173" s="89" t="s">
        <v>888</v>
      </c>
      <c r="E173" s="142">
        <v>44340</v>
      </c>
      <c r="F173" s="142">
        <v>55425</v>
      </c>
    </row>
    <row r="174" spans="1:6" s="104" customFormat="1" ht="80.25" customHeight="1">
      <c r="A174" s="105">
        <v>47</v>
      </c>
      <c r="B174" s="90"/>
      <c r="C174" s="89" t="s">
        <v>571</v>
      </c>
      <c r="D174" s="89" t="s">
        <v>886</v>
      </c>
      <c r="E174" s="142">
        <v>39708</v>
      </c>
      <c r="F174" s="142">
        <v>49635</v>
      </c>
    </row>
    <row r="175" spans="1:6" s="104" customFormat="1" ht="80.25" customHeight="1">
      <c r="A175" s="86">
        <v>48</v>
      </c>
      <c r="B175" s="90"/>
      <c r="C175" s="89" t="s">
        <v>572</v>
      </c>
      <c r="D175" s="89" t="s">
        <v>887</v>
      </c>
      <c r="E175" s="142">
        <v>36108</v>
      </c>
      <c r="F175" s="142">
        <v>45135</v>
      </c>
    </row>
    <row r="176" spans="1:6" s="104" customFormat="1" ht="80.25" customHeight="1">
      <c r="A176" s="105">
        <v>49</v>
      </c>
      <c r="B176" s="90"/>
      <c r="C176" s="89" t="s">
        <v>573</v>
      </c>
      <c r="D176" s="89" t="s">
        <v>576</v>
      </c>
      <c r="E176" s="142">
        <v>61290</v>
      </c>
      <c r="F176" s="142">
        <v>76612.5</v>
      </c>
    </row>
    <row r="177" spans="1:6" s="104" customFormat="1" ht="80.25" customHeight="1">
      <c r="A177" s="86">
        <v>50</v>
      </c>
      <c r="B177" s="90"/>
      <c r="C177" s="89" t="s">
        <v>574</v>
      </c>
      <c r="D177" s="89" t="s">
        <v>577</v>
      </c>
      <c r="E177" s="142">
        <v>58200</v>
      </c>
      <c r="F177" s="142">
        <v>72750</v>
      </c>
    </row>
    <row r="178" spans="1:6" s="104" customFormat="1" ht="80.25" customHeight="1">
      <c r="A178" s="105">
        <v>51</v>
      </c>
      <c r="B178" s="90"/>
      <c r="C178" s="92" t="s">
        <v>646</v>
      </c>
      <c r="D178" s="89" t="s">
        <v>578</v>
      </c>
      <c r="E178" s="142">
        <v>55890</v>
      </c>
      <c r="F178" s="142">
        <v>69862.5</v>
      </c>
    </row>
    <row r="179" spans="1:6" s="104" customFormat="1" ht="80.25" customHeight="1">
      <c r="A179" s="86">
        <v>52</v>
      </c>
      <c r="B179" s="90"/>
      <c r="C179" s="89" t="s">
        <v>575</v>
      </c>
      <c r="D179" s="89" t="s">
        <v>579</v>
      </c>
      <c r="E179" s="142">
        <v>58200</v>
      </c>
      <c r="F179" s="142">
        <v>72750</v>
      </c>
    </row>
    <row r="180" spans="1:6" s="104" customFormat="1" ht="80.25" customHeight="1">
      <c r="A180" s="105">
        <v>53</v>
      </c>
      <c r="B180" s="90"/>
      <c r="C180" s="89" t="s">
        <v>468</v>
      </c>
      <c r="D180" s="89" t="s">
        <v>470</v>
      </c>
      <c r="E180" s="142">
        <v>78275</v>
      </c>
      <c r="F180" s="142">
        <v>97843.75</v>
      </c>
    </row>
    <row r="181" spans="1:6" s="104" customFormat="1" ht="80.25" customHeight="1">
      <c r="A181" s="86">
        <v>54</v>
      </c>
      <c r="B181" s="90"/>
      <c r="C181" s="89" t="s">
        <v>748</v>
      </c>
      <c r="D181" s="89" t="s">
        <v>469</v>
      </c>
      <c r="E181" s="142">
        <v>54845</v>
      </c>
      <c r="F181" s="142">
        <v>68556.25</v>
      </c>
    </row>
    <row r="182" spans="1:6" s="104" customFormat="1" ht="80.25" customHeight="1">
      <c r="A182" s="105">
        <v>55</v>
      </c>
      <c r="B182" s="90"/>
      <c r="C182" s="89" t="s">
        <v>629</v>
      </c>
      <c r="D182" s="89" t="s">
        <v>630</v>
      </c>
      <c r="E182" s="142">
        <v>65225</v>
      </c>
      <c r="F182" s="142">
        <v>81531.25</v>
      </c>
    </row>
    <row r="183" spans="1:6" s="104" customFormat="1" ht="80.25" customHeight="1">
      <c r="A183" s="86">
        <v>56</v>
      </c>
      <c r="B183" s="90"/>
      <c r="C183" s="89" t="s">
        <v>474</v>
      </c>
      <c r="D183" s="89" t="s">
        <v>475</v>
      </c>
      <c r="E183" s="142">
        <v>54000</v>
      </c>
      <c r="F183" s="142">
        <v>67500</v>
      </c>
    </row>
    <row r="184" spans="1:6" s="104" customFormat="1" ht="80.25" customHeight="1">
      <c r="A184" s="105">
        <v>57</v>
      </c>
      <c r="B184" s="90"/>
      <c r="C184" s="89" t="s">
        <v>625</v>
      </c>
      <c r="D184" s="89" t="s">
        <v>626</v>
      </c>
      <c r="E184" s="142">
        <v>27500</v>
      </c>
      <c r="F184" s="142">
        <v>34375</v>
      </c>
    </row>
    <row r="185" spans="1:6" s="104" customFormat="1" ht="80.25" customHeight="1">
      <c r="A185" s="86">
        <v>58</v>
      </c>
      <c r="B185" s="90"/>
      <c r="C185" s="89" t="s">
        <v>478</v>
      </c>
      <c r="D185" s="92" t="s">
        <v>479</v>
      </c>
      <c r="E185" s="142">
        <v>56545</v>
      </c>
      <c r="F185" s="142">
        <v>70681.25</v>
      </c>
    </row>
    <row r="186" spans="1:6" s="104" customFormat="1" ht="80.25" customHeight="1">
      <c r="A186" s="105">
        <v>59</v>
      </c>
      <c r="B186" s="95"/>
      <c r="C186" s="94" t="s">
        <v>480</v>
      </c>
      <c r="D186" s="96" t="s">
        <v>481</v>
      </c>
      <c r="E186" s="142">
        <v>53925</v>
      </c>
      <c r="F186" s="142">
        <v>67406.25</v>
      </c>
    </row>
    <row r="187" spans="1:6" s="104" customFormat="1" ht="80.25" customHeight="1">
      <c r="A187" s="86">
        <v>60</v>
      </c>
      <c r="B187" s="95"/>
      <c r="C187" s="94" t="s">
        <v>616</v>
      </c>
      <c r="D187" s="96" t="s">
        <v>615</v>
      </c>
      <c r="E187" s="142">
        <v>43925</v>
      </c>
      <c r="F187" s="142">
        <v>54906.25</v>
      </c>
    </row>
    <row r="188" spans="1:6" s="104" customFormat="1" ht="80.25" customHeight="1">
      <c r="A188" s="105">
        <v>61</v>
      </c>
      <c r="B188" s="90"/>
      <c r="C188" s="89" t="s">
        <v>751</v>
      </c>
      <c r="D188" s="92" t="s">
        <v>497</v>
      </c>
      <c r="E188" s="142">
        <v>46700</v>
      </c>
      <c r="F188" s="142">
        <v>58375</v>
      </c>
    </row>
    <row r="189" spans="1:6" s="104" customFormat="1" ht="80.25" customHeight="1">
      <c r="A189" s="86">
        <v>62</v>
      </c>
      <c r="B189" s="92"/>
      <c r="C189" s="107" t="s">
        <v>791</v>
      </c>
      <c r="D189" s="92" t="s">
        <v>790</v>
      </c>
      <c r="E189" s="142">
        <v>66000</v>
      </c>
      <c r="F189" s="142">
        <v>82500</v>
      </c>
    </row>
    <row r="190" spans="1:6" s="104" customFormat="1" ht="80.25" customHeight="1">
      <c r="A190" s="105">
        <v>63</v>
      </c>
      <c r="B190" s="92"/>
      <c r="C190" s="89" t="s">
        <v>750</v>
      </c>
      <c r="D190" s="92" t="s">
        <v>509</v>
      </c>
      <c r="E190" s="142">
        <v>43200</v>
      </c>
      <c r="F190" s="142">
        <v>54000</v>
      </c>
    </row>
    <row r="191" spans="1:6" s="104" customFormat="1" ht="80.25" customHeight="1">
      <c r="A191" s="86">
        <v>64</v>
      </c>
      <c r="B191" s="92"/>
      <c r="C191" s="89" t="s">
        <v>537</v>
      </c>
      <c r="D191" s="92" t="s">
        <v>536</v>
      </c>
      <c r="E191" s="142">
        <v>32050</v>
      </c>
      <c r="F191" s="142">
        <v>40062.5</v>
      </c>
    </row>
    <row r="192" spans="1:6" s="104" customFormat="1" ht="80.25" customHeight="1">
      <c r="A192" s="105">
        <v>65</v>
      </c>
      <c r="B192" s="92"/>
      <c r="C192" s="89" t="s">
        <v>921</v>
      </c>
      <c r="D192" s="92" t="s">
        <v>690</v>
      </c>
      <c r="E192" s="142">
        <v>133158</v>
      </c>
      <c r="F192" s="142">
        <v>166447.5</v>
      </c>
    </row>
    <row r="193" spans="1:6" s="104" customFormat="1" ht="80.25" customHeight="1">
      <c r="A193" s="86">
        <v>66</v>
      </c>
      <c r="B193" s="108"/>
      <c r="C193" s="89" t="s">
        <v>922</v>
      </c>
      <c r="D193" s="108" t="s">
        <v>539</v>
      </c>
      <c r="E193" s="142">
        <v>1281160</v>
      </c>
      <c r="F193" s="142">
        <v>1601450</v>
      </c>
    </row>
    <row r="194" spans="1:6" s="104" customFormat="1" ht="80.25" customHeight="1">
      <c r="A194" s="105">
        <v>67</v>
      </c>
      <c r="B194" s="109"/>
      <c r="C194" s="93" t="s">
        <v>797</v>
      </c>
      <c r="D194" s="108" t="s">
        <v>796</v>
      </c>
      <c r="E194" s="142">
        <v>336000</v>
      </c>
      <c r="F194" s="142">
        <v>420000</v>
      </c>
    </row>
    <row r="195" spans="1:6" s="104" customFormat="1" ht="80.25" customHeight="1">
      <c r="A195" s="86">
        <v>68</v>
      </c>
      <c r="B195" s="109"/>
      <c r="C195" s="93" t="s">
        <v>849</v>
      </c>
      <c r="D195" s="108" t="s">
        <v>852</v>
      </c>
      <c r="E195" s="142">
        <v>391500</v>
      </c>
      <c r="F195" s="142">
        <v>489375</v>
      </c>
    </row>
    <row r="196" spans="1:6" s="104" customFormat="1" ht="80.25" customHeight="1">
      <c r="A196" s="105">
        <v>69</v>
      </c>
      <c r="B196" s="109"/>
      <c r="C196" s="93" t="s">
        <v>850</v>
      </c>
      <c r="D196" s="108" t="s">
        <v>851</v>
      </c>
      <c r="E196" s="142">
        <v>594000</v>
      </c>
      <c r="F196" s="142">
        <v>712800</v>
      </c>
    </row>
    <row r="197" spans="1:6" s="104" customFormat="1" ht="80.25" customHeight="1">
      <c r="A197" s="86">
        <v>70</v>
      </c>
      <c r="B197" s="109"/>
      <c r="C197" s="93" t="s">
        <v>853</v>
      </c>
      <c r="D197" s="110" t="s">
        <v>854</v>
      </c>
      <c r="E197" s="142">
        <v>394200</v>
      </c>
      <c r="F197" s="142">
        <v>492750</v>
      </c>
    </row>
    <row r="198" spans="1:6" s="104" customFormat="1" ht="80.25" customHeight="1">
      <c r="A198" s="111">
        <v>71</v>
      </c>
      <c r="B198" s="112"/>
      <c r="C198" s="113" t="s">
        <v>848</v>
      </c>
      <c r="D198" s="114" t="s">
        <v>847</v>
      </c>
      <c r="E198" s="143">
        <v>1267900</v>
      </c>
      <c r="F198" s="143">
        <v>1521480</v>
      </c>
    </row>
    <row r="199" spans="1:6" ht="22.5" customHeight="1">
      <c r="A199" s="147" t="s">
        <v>281</v>
      </c>
      <c r="B199" s="148"/>
      <c r="C199" s="148"/>
      <c r="D199" s="148"/>
      <c r="E199" s="140"/>
      <c r="F199" s="141"/>
    </row>
    <row r="200" spans="1:6" ht="80.25" customHeight="1">
      <c r="A200" s="105">
        <v>1</v>
      </c>
      <c r="B200" s="87"/>
      <c r="C200" s="86" t="s">
        <v>534</v>
      </c>
      <c r="D200" s="86" t="s">
        <v>461</v>
      </c>
      <c r="E200" s="142">
        <v>76679.7</v>
      </c>
      <c r="F200" s="142">
        <v>95849.625</v>
      </c>
    </row>
    <row r="201" spans="1:6" ht="80.25" customHeight="1">
      <c r="A201" s="105">
        <v>2</v>
      </c>
      <c r="B201" s="87"/>
      <c r="C201" s="86" t="s">
        <v>837</v>
      </c>
      <c r="D201" s="86" t="s">
        <v>836</v>
      </c>
      <c r="E201" s="142">
        <v>133400</v>
      </c>
      <c r="F201" s="142">
        <v>166750</v>
      </c>
    </row>
    <row r="202" spans="1:6" ht="80.25" customHeight="1">
      <c r="A202" s="105">
        <v>3</v>
      </c>
      <c r="B202" s="87"/>
      <c r="C202" s="89" t="s">
        <v>794</v>
      </c>
      <c r="D202" s="86" t="s">
        <v>547</v>
      </c>
      <c r="E202" s="142">
        <v>59304</v>
      </c>
      <c r="F202" s="142">
        <v>74130</v>
      </c>
    </row>
    <row r="203" spans="1:6" s="104" customFormat="1" ht="80.25" customHeight="1">
      <c r="A203" s="105">
        <v>4</v>
      </c>
      <c r="B203" s="90"/>
      <c r="C203" s="89" t="s">
        <v>415</v>
      </c>
      <c r="D203" s="89" t="s">
        <v>636</v>
      </c>
      <c r="E203" s="142">
        <v>92000</v>
      </c>
      <c r="F203" s="142">
        <v>115000</v>
      </c>
    </row>
    <row r="204" spans="1:6" s="104" customFormat="1" ht="80.25" customHeight="1">
      <c r="A204" s="105">
        <v>5</v>
      </c>
      <c r="B204" s="90"/>
      <c r="C204" s="89" t="s">
        <v>645</v>
      </c>
      <c r="D204" s="89" t="s">
        <v>619</v>
      </c>
      <c r="E204" s="142">
        <v>168010.4</v>
      </c>
      <c r="F204" s="142">
        <v>210013</v>
      </c>
    </row>
    <row r="205" spans="1:6" s="104" customFormat="1" ht="80.25" customHeight="1">
      <c r="A205" s="105">
        <v>6</v>
      </c>
      <c r="B205" s="90"/>
      <c r="C205" s="89" t="s">
        <v>752</v>
      </c>
      <c r="D205" s="89" t="s">
        <v>385</v>
      </c>
      <c r="E205" s="142">
        <v>92600</v>
      </c>
      <c r="F205" s="142">
        <v>115750</v>
      </c>
    </row>
    <row r="206" spans="1:6" s="104" customFormat="1" ht="80.25" customHeight="1">
      <c r="A206" s="105">
        <v>7</v>
      </c>
      <c r="B206" s="90"/>
      <c r="C206" s="89" t="s">
        <v>753</v>
      </c>
      <c r="D206" s="89" t="s">
        <v>460</v>
      </c>
      <c r="E206" s="142">
        <v>76080</v>
      </c>
      <c r="F206" s="142">
        <v>95100</v>
      </c>
    </row>
    <row r="207" spans="1:6" s="104" customFormat="1" ht="80.25" customHeight="1">
      <c r="A207" s="105">
        <v>8</v>
      </c>
      <c r="B207" s="90"/>
      <c r="C207" s="89" t="s">
        <v>792</v>
      </c>
      <c r="D207" s="89" t="s">
        <v>460</v>
      </c>
      <c r="E207" s="142">
        <v>76080</v>
      </c>
      <c r="F207" s="142">
        <v>95100</v>
      </c>
    </row>
    <row r="208" spans="1:6" s="104" customFormat="1" ht="80.25" customHeight="1">
      <c r="A208" s="105">
        <v>9</v>
      </c>
      <c r="B208" s="90"/>
      <c r="C208" s="89" t="s">
        <v>417</v>
      </c>
      <c r="D208" s="89" t="s">
        <v>386</v>
      </c>
      <c r="E208" s="142">
        <v>119640</v>
      </c>
      <c r="F208" s="142">
        <v>149550</v>
      </c>
    </row>
    <row r="209" spans="1:6" s="104" customFormat="1" ht="80.25" customHeight="1">
      <c r="A209" s="105">
        <v>10</v>
      </c>
      <c r="B209" s="90"/>
      <c r="C209" s="89" t="s">
        <v>526</v>
      </c>
      <c r="D209" s="89" t="s">
        <v>527</v>
      </c>
      <c r="E209" s="142">
        <v>175000</v>
      </c>
      <c r="F209" s="142">
        <v>218750</v>
      </c>
    </row>
    <row r="210" spans="1:6" s="104" customFormat="1" ht="80.25" customHeight="1">
      <c r="A210" s="105">
        <v>11</v>
      </c>
      <c r="B210" s="90"/>
      <c r="C210" s="89" t="s">
        <v>755</v>
      </c>
      <c r="D210" s="89" t="s">
        <v>754</v>
      </c>
      <c r="E210" s="142">
        <v>112800</v>
      </c>
      <c r="F210" s="142">
        <v>141000</v>
      </c>
    </row>
    <row r="211" spans="1:6" s="104" customFormat="1" ht="80.25" customHeight="1">
      <c r="A211" s="105">
        <v>12</v>
      </c>
      <c r="B211" s="115"/>
      <c r="C211" s="89" t="s">
        <v>652</v>
      </c>
      <c r="D211" s="89" t="s">
        <v>460</v>
      </c>
      <c r="E211" s="142">
        <v>99000</v>
      </c>
      <c r="F211" s="142">
        <v>123750</v>
      </c>
    </row>
    <row r="212" spans="1:6" s="104" customFormat="1" ht="80.25" customHeight="1">
      <c r="A212" s="105">
        <v>13</v>
      </c>
      <c r="B212" s="92"/>
      <c r="C212" s="92" t="s">
        <v>756</v>
      </c>
      <c r="D212" s="92" t="s">
        <v>596</v>
      </c>
      <c r="E212" s="142">
        <v>194000</v>
      </c>
      <c r="F212" s="142">
        <v>242500</v>
      </c>
    </row>
    <row r="213" spans="1:6" s="88" customFormat="1" ht="80.25" customHeight="1">
      <c r="A213" s="105">
        <v>14</v>
      </c>
      <c r="B213" s="91"/>
      <c r="C213" s="89" t="s">
        <v>881</v>
      </c>
      <c r="D213" s="93" t="s">
        <v>882</v>
      </c>
      <c r="E213" s="142">
        <v>247222.5</v>
      </c>
      <c r="F213" s="142">
        <v>309028.125</v>
      </c>
    </row>
    <row r="214" spans="1:6" s="104" customFormat="1" ht="80.25" customHeight="1">
      <c r="A214" s="111">
        <v>15</v>
      </c>
      <c r="B214" s="96"/>
      <c r="C214" s="96" t="s">
        <v>810</v>
      </c>
      <c r="D214" s="96" t="s">
        <v>618</v>
      </c>
      <c r="E214" s="143">
        <v>314000</v>
      </c>
      <c r="F214" s="143">
        <v>392500</v>
      </c>
    </row>
    <row r="215" spans="1:6" ht="24" customHeight="1">
      <c r="A215" s="147" t="s">
        <v>863</v>
      </c>
      <c r="B215" s="148"/>
      <c r="C215" s="148"/>
      <c r="D215" s="148"/>
      <c r="E215" s="140"/>
      <c r="F215" s="141"/>
    </row>
    <row r="216" spans="1:6" s="104" customFormat="1" ht="80.25" customHeight="1">
      <c r="A216" s="105">
        <v>1</v>
      </c>
      <c r="B216" s="116"/>
      <c r="C216" s="97" t="s">
        <v>343</v>
      </c>
      <c r="D216" s="97" t="s">
        <v>582</v>
      </c>
      <c r="E216" s="142">
        <v>350000</v>
      </c>
      <c r="F216" s="142">
        <v>437500</v>
      </c>
    </row>
    <row r="217" spans="1:6" s="104" customFormat="1" ht="80.25" customHeight="1">
      <c r="A217" s="105">
        <v>2</v>
      </c>
      <c r="B217" s="117"/>
      <c r="C217" s="94" t="s">
        <v>586</v>
      </c>
      <c r="D217" s="94" t="s">
        <v>585</v>
      </c>
      <c r="E217" s="142">
        <v>410000</v>
      </c>
      <c r="F217" s="142">
        <v>512500</v>
      </c>
    </row>
    <row r="218" spans="1:6" s="104" customFormat="1" ht="80.25" customHeight="1">
      <c r="A218" s="105">
        <v>3</v>
      </c>
      <c r="B218" s="117"/>
      <c r="C218" s="94" t="s">
        <v>530</v>
      </c>
      <c r="D218" s="94" t="s">
        <v>580</v>
      </c>
      <c r="E218" s="142">
        <v>470000</v>
      </c>
      <c r="F218" s="142">
        <v>587500</v>
      </c>
    </row>
    <row r="219" spans="1:6" s="104" customFormat="1" ht="80.25" customHeight="1">
      <c r="A219" s="105">
        <v>4</v>
      </c>
      <c r="B219" s="117"/>
      <c r="C219" s="94" t="s">
        <v>528</v>
      </c>
      <c r="D219" s="94" t="s">
        <v>580</v>
      </c>
      <c r="E219" s="142">
        <v>530000</v>
      </c>
      <c r="F219" s="142">
        <v>662500</v>
      </c>
    </row>
    <row r="220" spans="1:6" s="104" customFormat="1" ht="80.25" customHeight="1">
      <c r="A220" s="105">
        <v>5</v>
      </c>
      <c r="B220" s="117"/>
      <c r="C220" s="94" t="s">
        <v>529</v>
      </c>
      <c r="D220" s="94" t="s">
        <v>580</v>
      </c>
      <c r="E220" s="142">
        <v>550000</v>
      </c>
      <c r="F220" s="142">
        <v>687500</v>
      </c>
    </row>
    <row r="221" spans="1:6" s="104" customFormat="1" ht="80.25" customHeight="1">
      <c r="A221" s="111">
        <v>6</v>
      </c>
      <c r="B221" s="117"/>
      <c r="C221" s="94" t="s">
        <v>531</v>
      </c>
      <c r="D221" s="94" t="s">
        <v>580</v>
      </c>
      <c r="E221" s="143">
        <v>454000</v>
      </c>
      <c r="F221" s="143">
        <v>567500</v>
      </c>
    </row>
    <row r="222" spans="1:6" ht="23.25" customHeight="1">
      <c r="A222" s="147" t="s">
        <v>282</v>
      </c>
      <c r="B222" s="148"/>
      <c r="C222" s="148"/>
      <c r="D222" s="148"/>
      <c r="E222" s="140"/>
      <c r="F222" s="141"/>
    </row>
    <row r="223" spans="1:6" ht="80.25" customHeight="1">
      <c r="A223" s="105">
        <v>1</v>
      </c>
      <c r="B223" s="87"/>
      <c r="C223" s="86" t="s">
        <v>811</v>
      </c>
      <c r="D223" s="86" t="s">
        <v>540</v>
      </c>
      <c r="E223" s="142">
        <v>55735</v>
      </c>
      <c r="F223" s="142">
        <v>69668.75</v>
      </c>
    </row>
    <row r="224" spans="1:6" ht="80.25" customHeight="1">
      <c r="A224" s="105">
        <v>2</v>
      </c>
      <c r="B224" s="87"/>
      <c r="C224" s="86" t="s">
        <v>192</v>
      </c>
      <c r="D224" s="86" t="s">
        <v>125</v>
      </c>
      <c r="E224" s="142">
        <v>33145</v>
      </c>
      <c r="F224" s="142">
        <v>41431.25</v>
      </c>
    </row>
    <row r="225" spans="1:6" ht="80.25" customHeight="1">
      <c r="A225" s="105">
        <v>3</v>
      </c>
      <c r="B225" s="90"/>
      <c r="C225" s="89" t="s">
        <v>225</v>
      </c>
      <c r="D225" s="89" t="s">
        <v>125</v>
      </c>
      <c r="E225" s="142">
        <v>43950</v>
      </c>
      <c r="F225" s="142">
        <v>54937.5</v>
      </c>
    </row>
    <row r="226" spans="1:6" ht="80.25" customHeight="1">
      <c r="A226" s="105">
        <v>4</v>
      </c>
      <c r="B226" s="95"/>
      <c r="C226" s="118" t="s">
        <v>963</v>
      </c>
      <c r="D226" s="89" t="s">
        <v>125</v>
      </c>
      <c r="E226" s="142">
        <v>50545</v>
      </c>
      <c r="F226" s="142">
        <v>63181.25</v>
      </c>
    </row>
    <row r="227" spans="1:6" ht="80.25" customHeight="1">
      <c r="A227" s="105">
        <v>5</v>
      </c>
      <c r="B227" s="95"/>
      <c r="C227" s="118" t="s">
        <v>964</v>
      </c>
      <c r="D227" s="89" t="s">
        <v>125</v>
      </c>
      <c r="E227" s="142">
        <v>50545</v>
      </c>
      <c r="F227" s="142">
        <v>63181.25</v>
      </c>
    </row>
    <row r="228" spans="1:6" ht="80.25" customHeight="1">
      <c r="A228" s="105">
        <v>6</v>
      </c>
      <c r="B228" s="95"/>
      <c r="C228" s="89" t="s">
        <v>838</v>
      </c>
      <c r="D228" s="89" t="s">
        <v>839</v>
      </c>
      <c r="E228" s="142">
        <v>59950</v>
      </c>
      <c r="F228" s="142">
        <v>74937.5</v>
      </c>
    </row>
    <row r="229" spans="1:6" ht="80.25" customHeight="1">
      <c r="A229" s="105">
        <v>7</v>
      </c>
      <c r="B229" s="95"/>
      <c r="C229" s="89" t="s">
        <v>943</v>
      </c>
      <c r="D229" s="92" t="s">
        <v>945</v>
      </c>
      <c r="E229" s="142">
        <v>31330</v>
      </c>
      <c r="F229" s="142">
        <v>39162.5</v>
      </c>
    </row>
    <row r="230" spans="1:6" ht="80.25" customHeight="1">
      <c r="A230" s="105">
        <v>8</v>
      </c>
      <c r="B230" s="119"/>
      <c r="C230" s="120" t="s">
        <v>944</v>
      </c>
      <c r="D230" s="118" t="s">
        <v>946</v>
      </c>
      <c r="E230" s="142">
        <v>31330</v>
      </c>
      <c r="F230" s="142">
        <v>39162.5</v>
      </c>
    </row>
    <row r="231" spans="1:6" ht="80.25" customHeight="1">
      <c r="A231" s="105">
        <v>9</v>
      </c>
      <c r="B231" s="95"/>
      <c r="C231" s="89" t="s">
        <v>555</v>
      </c>
      <c r="D231" s="92" t="s">
        <v>556</v>
      </c>
      <c r="E231" s="142">
        <v>37725</v>
      </c>
      <c r="F231" s="142">
        <v>47156.25</v>
      </c>
    </row>
    <row r="232" spans="1:6" ht="80.25" customHeight="1">
      <c r="A232" s="105">
        <v>10</v>
      </c>
      <c r="B232" s="90"/>
      <c r="C232" s="89" t="s">
        <v>557</v>
      </c>
      <c r="D232" s="92" t="s">
        <v>556</v>
      </c>
      <c r="E232" s="142">
        <v>37000</v>
      </c>
      <c r="F232" s="142">
        <v>46250</v>
      </c>
    </row>
    <row r="233" spans="1:6" ht="80.25" customHeight="1">
      <c r="A233" s="111">
        <v>11</v>
      </c>
      <c r="B233" s="95"/>
      <c r="C233" s="94" t="s">
        <v>812</v>
      </c>
      <c r="D233" s="96" t="s">
        <v>622</v>
      </c>
      <c r="E233" s="143">
        <v>40000</v>
      </c>
      <c r="F233" s="143">
        <v>50000</v>
      </c>
    </row>
    <row r="234" spans="1:6" ht="23.25" customHeight="1">
      <c r="A234" s="147" t="s">
        <v>353</v>
      </c>
      <c r="B234" s="148"/>
      <c r="C234" s="148"/>
      <c r="D234" s="148"/>
      <c r="E234" s="140"/>
      <c r="F234" s="141"/>
    </row>
    <row r="235" spans="1:6" ht="80.25" customHeight="1">
      <c r="A235" s="105">
        <v>1</v>
      </c>
      <c r="B235" s="98"/>
      <c r="C235" s="97" t="s">
        <v>781</v>
      </c>
      <c r="D235" s="97" t="s">
        <v>387</v>
      </c>
      <c r="E235" s="142">
        <v>26838</v>
      </c>
      <c r="F235" s="142">
        <v>33547.5</v>
      </c>
    </row>
    <row r="236" spans="1:6" ht="80.25" customHeight="1">
      <c r="A236" s="93">
        <v>2</v>
      </c>
      <c r="B236" s="95"/>
      <c r="C236" s="94" t="s">
        <v>782</v>
      </c>
      <c r="D236" s="94" t="s">
        <v>783</v>
      </c>
      <c r="E236" s="142">
        <v>46725</v>
      </c>
      <c r="F236" s="142">
        <v>58406.25</v>
      </c>
    </row>
    <row r="237" spans="1:6" ht="80.25" customHeight="1">
      <c r="A237" s="93">
        <v>3</v>
      </c>
      <c r="B237" s="95"/>
      <c r="C237" s="94" t="s">
        <v>612</v>
      </c>
      <c r="D237" s="94" t="s">
        <v>613</v>
      </c>
      <c r="E237" s="142">
        <v>28938</v>
      </c>
      <c r="F237" s="142">
        <v>36172.5</v>
      </c>
    </row>
    <row r="238" spans="1:6" ht="80.25" customHeight="1">
      <c r="A238" s="113">
        <v>4</v>
      </c>
      <c r="B238" s="121"/>
      <c r="C238" s="94" t="s">
        <v>644</v>
      </c>
      <c r="D238" s="94" t="s">
        <v>643</v>
      </c>
      <c r="E238" s="143">
        <v>53676</v>
      </c>
      <c r="F238" s="143">
        <v>67095</v>
      </c>
    </row>
    <row r="239" spans="1:6" ht="23.25" customHeight="1">
      <c r="A239" s="147" t="s">
        <v>351</v>
      </c>
      <c r="B239" s="148"/>
      <c r="C239" s="148"/>
      <c r="D239" s="148"/>
      <c r="E239" s="140"/>
      <c r="F239" s="141"/>
    </row>
    <row r="240" spans="1:6" ht="80.25" customHeight="1">
      <c r="A240" s="105">
        <v>1</v>
      </c>
      <c r="B240" s="106"/>
      <c r="C240" s="105" t="s">
        <v>960</v>
      </c>
      <c r="D240" s="105" t="s">
        <v>510</v>
      </c>
      <c r="E240" s="142">
        <v>61325.749999999993</v>
      </c>
      <c r="F240" s="142">
        <v>76657.187499999985</v>
      </c>
    </row>
    <row r="241" spans="1:6" ht="80.25" customHeight="1">
      <c r="A241" s="93">
        <v>2</v>
      </c>
      <c r="B241" s="90"/>
      <c r="C241" s="89" t="s">
        <v>561</v>
      </c>
      <c r="D241" s="89" t="s">
        <v>510</v>
      </c>
      <c r="E241" s="142">
        <v>40467</v>
      </c>
      <c r="F241" s="142">
        <v>50583.75</v>
      </c>
    </row>
    <row r="242" spans="1:6" ht="80.25" customHeight="1">
      <c r="A242" s="93">
        <v>3</v>
      </c>
      <c r="B242" s="90"/>
      <c r="C242" s="89" t="s">
        <v>961</v>
      </c>
      <c r="D242" s="89" t="s">
        <v>510</v>
      </c>
      <c r="E242" s="142">
        <v>44074.999999999993</v>
      </c>
      <c r="F242" s="142">
        <v>55093.749999999993</v>
      </c>
    </row>
    <row r="243" spans="1:6" ht="80.25" customHeight="1">
      <c r="A243" s="93">
        <v>4</v>
      </c>
      <c r="B243" s="90"/>
      <c r="C243" s="89" t="s">
        <v>962</v>
      </c>
      <c r="D243" s="89" t="s">
        <v>510</v>
      </c>
      <c r="E243" s="142">
        <v>44074.999999999993</v>
      </c>
      <c r="F243" s="142">
        <v>55093.749999999993</v>
      </c>
    </row>
    <row r="244" spans="1:6" ht="80.25" customHeight="1">
      <c r="A244" s="93">
        <v>5</v>
      </c>
      <c r="B244" s="90"/>
      <c r="C244" s="122" t="s">
        <v>936</v>
      </c>
      <c r="D244" s="89" t="s">
        <v>949</v>
      </c>
      <c r="E244" s="142">
        <v>33825</v>
      </c>
      <c r="F244" s="142">
        <v>42281.25</v>
      </c>
    </row>
    <row r="245" spans="1:6" ht="80.25" customHeight="1">
      <c r="A245" s="93">
        <v>6</v>
      </c>
      <c r="B245" s="90"/>
      <c r="C245" s="122" t="s">
        <v>937</v>
      </c>
      <c r="D245" s="89" t="s">
        <v>949</v>
      </c>
      <c r="E245" s="142">
        <v>33825</v>
      </c>
      <c r="F245" s="142">
        <v>42281.25</v>
      </c>
    </row>
    <row r="246" spans="1:6" ht="80.25" customHeight="1">
      <c r="A246" s="93">
        <v>7</v>
      </c>
      <c r="B246" s="90"/>
      <c r="C246" s="123" t="s">
        <v>767</v>
      </c>
      <c r="D246" s="89" t="s">
        <v>510</v>
      </c>
      <c r="E246" s="142">
        <v>40467</v>
      </c>
      <c r="F246" s="142">
        <v>50583.75</v>
      </c>
    </row>
    <row r="247" spans="1:6" ht="80.25" customHeight="1">
      <c r="A247" s="93">
        <v>8</v>
      </c>
      <c r="B247" s="90"/>
      <c r="C247" s="122" t="s">
        <v>769</v>
      </c>
      <c r="D247" s="89" t="s">
        <v>510</v>
      </c>
      <c r="E247" s="142">
        <v>40467</v>
      </c>
      <c r="F247" s="142">
        <v>50583.75</v>
      </c>
    </row>
    <row r="248" spans="1:6" ht="80.25" customHeight="1">
      <c r="A248" s="93">
        <v>9</v>
      </c>
      <c r="B248" s="90"/>
      <c r="C248" s="122" t="s">
        <v>768</v>
      </c>
      <c r="D248" s="89" t="s">
        <v>510</v>
      </c>
      <c r="E248" s="142">
        <v>40467</v>
      </c>
      <c r="F248" s="142">
        <v>50583.75</v>
      </c>
    </row>
    <row r="249" spans="1:6" ht="80.25" customHeight="1">
      <c r="A249" s="93">
        <v>10</v>
      </c>
      <c r="B249" s="90"/>
      <c r="C249" s="123" t="s">
        <v>770</v>
      </c>
      <c r="D249" s="94" t="s">
        <v>510</v>
      </c>
      <c r="E249" s="142">
        <v>40467</v>
      </c>
      <c r="F249" s="142">
        <v>50583.75</v>
      </c>
    </row>
    <row r="250" spans="1:6" ht="80.25" customHeight="1">
      <c r="A250" s="93">
        <v>11</v>
      </c>
      <c r="B250" s="90"/>
      <c r="C250" s="122" t="s">
        <v>771</v>
      </c>
      <c r="D250" s="94" t="s">
        <v>510</v>
      </c>
      <c r="E250" s="142">
        <v>40467</v>
      </c>
      <c r="F250" s="142">
        <v>50583.75</v>
      </c>
    </row>
    <row r="251" spans="1:6" ht="80.25" customHeight="1">
      <c r="A251" s="93">
        <v>12</v>
      </c>
      <c r="B251" s="90"/>
      <c r="C251" s="122" t="s">
        <v>772</v>
      </c>
      <c r="D251" s="89" t="s">
        <v>510</v>
      </c>
      <c r="E251" s="142">
        <v>44074.999999999993</v>
      </c>
      <c r="F251" s="142">
        <v>55093.749999999993</v>
      </c>
    </row>
    <row r="252" spans="1:6" ht="80.25" customHeight="1">
      <c r="A252" s="93">
        <v>13</v>
      </c>
      <c r="B252" s="90"/>
      <c r="C252" s="124" t="s">
        <v>966</v>
      </c>
      <c r="D252" s="89" t="s">
        <v>510</v>
      </c>
      <c r="E252" s="142">
        <v>44074.999999999993</v>
      </c>
      <c r="F252" s="142">
        <v>55093.749999999993</v>
      </c>
    </row>
    <row r="253" spans="1:6" ht="80.25" customHeight="1">
      <c r="A253" s="93">
        <v>14</v>
      </c>
      <c r="B253" s="90"/>
      <c r="C253" s="124" t="s">
        <v>965</v>
      </c>
      <c r="D253" s="89" t="s">
        <v>510</v>
      </c>
      <c r="E253" s="142">
        <v>44074.999999999993</v>
      </c>
      <c r="F253" s="142">
        <v>55093.749999999993</v>
      </c>
    </row>
    <row r="254" spans="1:6" ht="80.25" customHeight="1">
      <c r="A254" s="93">
        <v>15</v>
      </c>
      <c r="B254" s="90"/>
      <c r="C254" s="124" t="s">
        <v>967</v>
      </c>
      <c r="D254" s="89" t="s">
        <v>968</v>
      </c>
      <c r="E254" s="142">
        <v>44074.999999999993</v>
      </c>
      <c r="F254" s="142">
        <v>55093.749999999993</v>
      </c>
    </row>
    <row r="255" spans="1:6" ht="80.25" customHeight="1">
      <c r="A255" s="93">
        <v>16</v>
      </c>
      <c r="B255" s="90"/>
      <c r="C255" s="124" t="s">
        <v>935</v>
      </c>
      <c r="D255" s="89" t="s">
        <v>950</v>
      </c>
      <c r="E255" s="142">
        <v>33825</v>
      </c>
      <c r="F255" s="142">
        <v>42281.25</v>
      </c>
    </row>
    <row r="256" spans="1:6" ht="80.25" customHeight="1">
      <c r="A256" s="93">
        <v>17</v>
      </c>
      <c r="B256" s="90"/>
      <c r="C256" s="124" t="s">
        <v>938</v>
      </c>
      <c r="D256" s="89" t="s">
        <v>950</v>
      </c>
      <c r="E256" s="142">
        <v>33825</v>
      </c>
      <c r="F256" s="142">
        <v>42281.25</v>
      </c>
    </row>
    <row r="257" spans="1:6" ht="80.25" customHeight="1">
      <c r="A257" s="93">
        <v>18</v>
      </c>
      <c r="B257" s="90"/>
      <c r="C257" s="124" t="s">
        <v>939</v>
      </c>
      <c r="D257" s="89" t="s">
        <v>947</v>
      </c>
      <c r="E257" s="142">
        <v>44074.999999999993</v>
      </c>
      <c r="F257" s="142">
        <v>55093.749999999993</v>
      </c>
    </row>
    <row r="258" spans="1:6" ht="80.25" customHeight="1">
      <c r="A258" s="93">
        <v>19</v>
      </c>
      <c r="B258" s="90"/>
      <c r="C258" s="124" t="s">
        <v>940</v>
      </c>
      <c r="D258" s="89" t="s">
        <v>947</v>
      </c>
      <c r="E258" s="142">
        <v>44074.999999999993</v>
      </c>
      <c r="F258" s="142">
        <v>55093.749999999993</v>
      </c>
    </row>
    <row r="259" spans="1:6" ht="80.25" customHeight="1">
      <c r="A259" s="93">
        <v>20</v>
      </c>
      <c r="B259" s="90"/>
      <c r="C259" s="122" t="s">
        <v>775</v>
      </c>
      <c r="D259" s="89" t="s">
        <v>510</v>
      </c>
      <c r="E259" s="142">
        <v>33825</v>
      </c>
      <c r="F259" s="142">
        <v>42281.25</v>
      </c>
    </row>
    <row r="260" spans="1:6" ht="80.25" customHeight="1">
      <c r="A260" s="93">
        <v>21</v>
      </c>
      <c r="B260" s="90"/>
      <c r="C260" s="124" t="s">
        <v>773</v>
      </c>
      <c r="D260" s="89" t="s">
        <v>510</v>
      </c>
      <c r="E260" s="142">
        <v>40467</v>
      </c>
      <c r="F260" s="142">
        <v>50583.75</v>
      </c>
    </row>
    <row r="261" spans="1:6" ht="80.25" customHeight="1">
      <c r="A261" s="93">
        <v>22</v>
      </c>
      <c r="B261" s="90"/>
      <c r="C261" s="124" t="s">
        <v>774</v>
      </c>
      <c r="D261" s="89" t="s">
        <v>948</v>
      </c>
      <c r="E261" s="142">
        <v>44074.999999999993</v>
      </c>
      <c r="F261" s="142">
        <v>55093.749999999993</v>
      </c>
    </row>
    <row r="262" spans="1:6" ht="80.25" customHeight="1">
      <c r="A262" s="93">
        <v>23</v>
      </c>
      <c r="B262" s="90"/>
      <c r="C262" s="124" t="s">
        <v>923</v>
      </c>
      <c r="D262" s="89" t="s">
        <v>510</v>
      </c>
      <c r="E262" s="142">
        <v>40467</v>
      </c>
      <c r="F262" s="142">
        <v>50583.75</v>
      </c>
    </row>
    <row r="263" spans="1:6" ht="80.25" customHeight="1">
      <c r="A263" s="93">
        <v>24</v>
      </c>
      <c r="B263" s="90"/>
      <c r="C263" s="124" t="s">
        <v>924</v>
      </c>
      <c r="D263" s="89" t="s">
        <v>914</v>
      </c>
      <c r="E263" s="142">
        <v>67611.049999999988</v>
      </c>
      <c r="F263" s="142">
        <v>84513.812499999985</v>
      </c>
    </row>
    <row r="264" spans="1:6" ht="80.25" customHeight="1">
      <c r="A264" s="93">
        <v>25</v>
      </c>
      <c r="B264" s="90"/>
      <c r="C264" s="92" t="s">
        <v>929</v>
      </c>
      <c r="D264" s="89" t="s">
        <v>951</v>
      </c>
      <c r="E264" s="142">
        <v>63320.399999999994</v>
      </c>
      <c r="F264" s="142">
        <v>79150.5</v>
      </c>
    </row>
    <row r="265" spans="1:6" ht="80.25" customHeight="1">
      <c r="A265" s="93">
        <v>26</v>
      </c>
      <c r="B265" s="90"/>
      <c r="C265" s="92" t="s">
        <v>934</v>
      </c>
      <c r="D265" s="89" t="s">
        <v>952</v>
      </c>
      <c r="E265" s="142">
        <v>60515.999999999993</v>
      </c>
      <c r="F265" s="142">
        <v>75644.999999999985</v>
      </c>
    </row>
    <row r="266" spans="1:6" ht="80.25" customHeight="1">
      <c r="A266" s="93">
        <v>27</v>
      </c>
      <c r="B266" s="90"/>
      <c r="C266" s="92" t="s">
        <v>930</v>
      </c>
      <c r="D266" s="89" t="s">
        <v>931</v>
      </c>
      <c r="E266" s="142">
        <v>63320.399999999994</v>
      </c>
      <c r="F266" s="142">
        <v>79150.5</v>
      </c>
    </row>
    <row r="267" spans="1:6" ht="80.25" customHeight="1">
      <c r="A267" s="113">
        <v>28</v>
      </c>
      <c r="B267" s="95"/>
      <c r="C267" s="125" t="s">
        <v>916</v>
      </c>
      <c r="D267" s="94" t="s">
        <v>915</v>
      </c>
      <c r="E267" s="143">
        <v>74148.5</v>
      </c>
      <c r="F267" s="143">
        <v>92685.625</v>
      </c>
    </row>
    <row r="268" spans="1:6" ht="24.75" customHeight="1">
      <c r="A268" s="147" t="s">
        <v>350</v>
      </c>
      <c r="B268" s="148"/>
      <c r="C268" s="148"/>
      <c r="D268" s="148"/>
      <c r="E268" s="140"/>
      <c r="F268" s="141"/>
    </row>
    <row r="269" spans="1:6" s="104" customFormat="1" ht="80.25" customHeight="1">
      <c r="A269" s="86">
        <v>1</v>
      </c>
      <c r="B269" s="87"/>
      <c r="C269" s="86" t="s">
        <v>346</v>
      </c>
      <c r="D269" s="86" t="s">
        <v>388</v>
      </c>
      <c r="E269" s="142">
        <v>46800</v>
      </c>
      <c r="F269" s="142">
        <v>58500</v>
      </c>
    </row>
    <row r="270" spans="1:6" s="104" customFormat="1" ht="80.25" customHeight="1">
      <c r="A270" s="89">
        <v>2</v>
      </c>
      <c r="B270" s="90"/>
      <c r="C270" s="89" t="s">
        <v>978</v>
      </c>
      <c r="D270" s="89" t="s">
        <v>389</v>
      </c>
      <c r="E270" s="142">
        <v>68480</v>
      </c>
      <c r="F270" s="142">
        <v>85600</v>
      </c>
    </row>
    <row r="271" spans="1:6" s="104" customFormat="1" ht="80.25" customHeight="1">
      <c r="A271" s="86">
        <v>3</v>
      </c>
      <c r="B271" s="95"/>
      <c r="C271" s="94" t="s">
        <v>757</v>
      </c>
      <c r="D271" s="94" t="s">
        <v>389</v>
      </c>
      <c r="E271" s="142">
        <v>145785</v>
      </c>
      <c r="F271" s="142">
        <v>182231.25</v>
      </c>
    </row>
    <row r="272" spans="1:6" s="104" customFormat="1" ht="80.25" customHeight="1">
      <c r="A272" s="94">
        <v>4</v>
      </c>
      <c r="B272" s="95"/>
      <c r="C272" s="94" t="s">
        <v>504</v>
      </c>
      <c r="D272" s="94" t="s">
        <v>389</v>
      </c>
      <c r="E272" s="143">
        <v>103140</v>
      </c>
      <c r="F272" s="143">
        <v>128925</v>
      </c>
    </row>
    <row r="273" spans="1:6" ht="24" customHeight="1">
      <c r="A273" s="147" t="s">
        <v>352</v>
      </c>
      <c r="B273" s="148"/>
      <c r="C273" s="148"/>
      <c r="D273" s="148"/>
      <c r="E273" s="140"/>
      <c r="F273" s="141"/>
    </row>
    <row r="274" spans="1:6" ht="80.25" customHeight="1">
      <c r="A274" s="105">
        <v>1</v>
      </c>
      <c r="B274" s="87"/>
      <c r="C274" s="86" t="s">
        <v>491</v>
      </c>
      <c r="D274" s="86" t="s">
        <v>492</v>
      </c>
      <c r="E274" s="142">
        <v>69040</v>
      </c>
      <c r="F274" s="142">
        <v>86300</v>
      </c>
    </row>
    <row r="275" spans="1:6" ht="80.25" customHeight="1">
      <c r="A275" s="105">
        <v>2</v>
      </c>
      <c r="B275" s="95"/>
      <c r="C275" s="94" t="s">
        <v>500</v>
      </c>
      <c r="D275" s="94" t="s">
        <v>493</v>
      </c>
      <c r="E275" s="142">
        <v>128142</v>
      </c>
      <c r="F275" s="142">
        <v>160177.5</v>
      </c>
    </row>
    <row r="276" spans="1:6" ht="80.25" customHeight="1">
      <c r="A276" s="113">
        <v>3</v>
      </c>
      <c r="B276" s="95"/>
      <c r="C276" s="94" t="s">
        <v>584</v>
      </c>
      <c r="D276" s="94" t="s">
        <v>583</v>
      </c>
      <c r="E276" s="143">
        <v>71064</v>
      </c>
      <c r="F276" s="143">
        <v>88830</v>
      </c>
    </row>
    <row r="277" spans="1:6" ht="23.25" customHeight="1">
      <c r="A277" s="147" t="s">
        <v>758</v>
      </c>
      <c r="B277" s="148"/>
      <c r="C277" s="148"/>
      <c r="D277" s="148"/>
      <c r="E277" s="140"/>
      <c r="F277" s="141"/>
    </row>
    <row r="278" spans="1:6" s="104" customFormat="1" ht="80.25" customHeight="1">
      <c r="A278" s="86">
        <v>1</v>
      </c>
      <c r="B278" s="87"/>
      <c r="C278" s="86" t="s">
        <v>776</v>
      </c>
      <c r="D278" s="86" t="s">
        <v>287</v>
      </c>
      <c r="E278" s="142">
        <v>31900.000000000004</v>
      </c>
      <c r="F278" s="142">
        <v>39875.000000000007</v>
      </c>
    </row>
    <row r="279" spans="1:6" s="104" customFormat="1" ht="80.25" customHeight="1">
      <c r="A279" s="89">
        <v>2</v>
      </c>
      <c r="B279" s="90"/>
      <c r="C279" s="89" t="s">
        <v>777</v>
      </c>
      <c r="D279" s="89" t="s">
        <v>287</v>
      </c>
      <c r="E279" s="142">
        <v>15400.000000000002</v>
      </c>
      <c r="F279" s="142">
        <v>19250.000000000004</v>
      </c>
    </row>
    <row r="280" spans="1:6" s="104" customFormat="1" ht="80.25" customHeight="1">
      <c r="A280" s="86">
        <v>3</v>
      </c>
      <c r="B280" s="90"/>
      <c r="C280" s="89" t="s">
        <v>677</v>
      </c>
      <c r="D280" s="89" t="s">
        <v>288</v>
      </c>
      <c r="E280" s="142">
        <v>18700</v>
      </c>
      <c r="F280" s="142">
        <v>23375</v>
      </c>
    </row>
    <row r="281" spans="1:6" s="104" customFormat="1" ht="80.25" customHeight="1">
      <c r="A281" s="89">
        <v>4</v>
      </c>
      <c r="B281" s="95"/>
      <c r="C281" s="94" t="s">
        <v>482</v>
      </c>
      <c r="D281" s="94" t="s">
        <v>878</v>
      </c>
      <c r="E281" s="142">
        <v>20240</v>
      </c>
      <c r="F281" s="142">
        <v>25300</v>
      </c>
    </row>
    <row r="282" spans="1:6" s="104" customFormat="1" ht="80.25" customHeight="1">
      <c r="A282" s="86">
        <v>5</v>
      </c>
      <c r="B282" s="95"/>
      <c r="C282" s="94" t="s">
        <v>889</v>
      </c>
      <c r="D282" s="94" t="s">
        <v>878</v>
      </c>
      <c r="E282" s="142">
        <v>30800.000000000004</v>
      </c>
      <c r="F282" s="142">
        <v>38500.000000000007</v>
      </c>
    </row>
    <row r="283" spans="1:6" s="104" customFormat="1" ht="80.25" customHeight="1">
      <c r="A283" s="89">
        <v>6</v>
      </c>
      <c r="B283" s="90"/>
      <c r="C283" s="94" t="s">
        <v>890</v>
      </c>
      <c r="D283" s="89" t="s">
        <v>637</v>
      </c>
      <c r="E283" s="142">
        <v>19580</v>
      </c>
      <c r="F283" s="142">
        <v>24475</v>
      </c>
    </row>
    <row r="284" spans="1:6" s="104" customFormat="1" ht="80.25" customHeight="1">
      <c r="A284" s="86">
        <v>7</v>
      </c>
      <c r="B284" s="95"/>
      <c r="C284" s="94" t="s">
        <v>815</v>
      </c>
      <c r="D284" s="89" t="s">
        <v>637</v>
      </c>
      <c r="E284" s="142">
        <v>25300</v>
      </c>
      <c r="F284" s="142">
        <v>31625.000000000004</v>
      </c>
    </row>
    <row r="285" spans="1:6" s="104" customFormat="1" ht="80.25" customHeight="1">
      <c r="A285" s="89">
        <v>8</v>
      </c>
      <c r="B285" s="95"/>
      <c r="C285" s="89" t="s">
        <v>820</v>
      </c>
      <c r="D285" s="89" t="s">
        <v>858</v>
      </c>
      <c r="E285" s="142">
        <v>11000</v>
      </c>
      <c r="F285" s="142">
        <v>13200</v>
      </c>
    </row>
    <row r="286" spans="1:6" s="104" customFormat="1" ht="80.25" customHeight="1">
      <c r="A286" s="86">
        <v>9</v>
      </c>
      <c r="B286" s="95"/>
      <c r="C286" s="89" t="s">
        <v>891</v>
      </c>
      <c r="D286" s="89" t="s">
        <v>892</v>
      </c>
      <c r="E286" s="142">
        <v>13000</v>
      </c>
      <c r="F286" s="142">
        <v>15600</v>
      </c>
    </row>
    <row r="287" spans="1:6" s="104" customFormat="1" ht="80.25" customHeight="1">
      <c r="A287" s="89">
        <v>10</v>
      </c>
      <c r="B287" s="95"/>
      <c r="C287" s="113" t="s">
        <v>816</v>
      </c>
      <c r="D287" s="89" t="s">
        <v>817</v>
      </c>
      <c r="E287" s="142">
        <v>20900</v>
      </c>
      <c r="F287" s="142">
        <v>26125</v>
      </c>
    </row>
    <row r="288" spans="1:6" s="104" customFormat="1" ht="80.25" customHeight="1">
      <c r="A288" s="97">
        <v>11</v>
      </c>
      <c r="B288" s="95"/>
      <c r="C288" s="94" t="s">
        <v>592</v>
      </c>
      <c r="D288" s="94" t="s">
        <v>591</v>
      </c>
      <c r="E288" s="143">
        <v>30000</v>
      </c>
      <c r="F288" s="143">
        <v>37500</v>
      </c>
    </row>
    <row r="289" spans="1:6" ht="21" customHeight="1">
      <c r="A289" s="147" t="s">
        <v>759</v>
      </c>
      <c r="B289" s="148"/>
      <c r="C289" s="148"/>
      <c r="D289" s="148"/>
      <c r="E289" s="140"/>
      <c r="F289" s="141"/>
    </row>
    <row r="290" spans="1:6" s="104" customFormat="1" ht="80.25" customHeight="1">
      <c r="A290" s="86">
        <v>1</v>
      </c>
      <c r="B290" s="87"/>
      <c r="C290" s="105" t="s">
        <v>844</v>
      </c>
      <c r="D290" s="86" t="s">
        <v>893</v>
      </c>
      <c r="E290" s="142">
        <v>1530.3442499999999</v>
      </c>
      <c r="F290" s="142">
        <v>1836</v>
      </c>
    </row>
    <row r="291" spans="1:6" s="104" customFormat="1" ht="80.25" customHeight="1">
      <c r="A291" s="89">
        <v>2</v>
      </c>
      <c r="B291" s="126"/>
      <c r="C291" s="93" t="s">
        <v>845</v>
      </c>
      <c r="D291" s="89" t="s">
        <v>846</v>
      </c>
      <c r="E291" s="142">
        <v>2978.5</v>
      </c>
      <c r="F291" s="142">
        <v>3574.2</v>
      </c>
    </row>
    <row r="292" spans="1:6" s="104" customFormat="1" ht="80.25" customHeight="1">
      <c r="A292" s="86">
        <v>3</v>
      </c>
      <c r="B292" s="87"/>
      <c r="C292" s="86" t="s">
        <v>485</v>
      </c>
      <c r="D292" s="86" t="s">
        <v>877</v>
      </c>
      <c r="E292" s="142">
        <v>3600</v>
      </c>
      <c r="F292" s="142">
        <v>4500</v>
      </c>
    </row>
    <row r="293" spans="1:6" s="104" customFormat="1" ht="80.25" customHeight="1">
      <c r="A293" s="89">
        <v>4</v>
      </c>
      <c r="B293" s="126"/>
      <c r="C293" s="89" t="s">
        <v>487</v>
      </c>
      <c r="D293" s="89" t="s">
        <v>876</v>
      </c>
      <c r="E293" s="142">
        <v>3600</v>
      </c>
      <c r="F293" s="142">
        <v>4500</v>
      </c>
    </row>
    <row r="294" spans="1:6" s="104" customFormat="1" ht="80.25" customHeight="1">
      <c r="A294" s="86">
        <v>5</v>
      </c>
      <c r="B294" s="127"/>
      <c r="C294" s="89" t="s">
        <v>488</v>
      </c>
      <c r="D294" s="89" t="s">
        <v>486</v>
      </c>
      <c r="E294" s="142">
        <v>5400</v>
      </c>
      <c r="F294" s="142">
        <v>6750</v>
      </c>
    </row>
    <row r="295" spans="1:6" s="104" customFormat="1" ht="80.25" customHeight="1">
      <c r="A295" s="89">
        <v>6</v>
      </c>
      <c r="B295" s="127"/>
      <c r="C295" s="89" t="s">
        <v>489</v>
      </c>
      <c r="D295" s="89" t="s">
        <v>681</v>
      </c>
      <c r="E295" s="142">
        <v>5800</v>
      </c>
      <c r="F295" s="142">
        <v>7250</v>
      </c>
    </row>
    <row r="296" spans="1:6" s="104" customFormat="1" ht="80.25" customHeight="1">
      <c r="A296" s="86">
        <v>7</v>
      </c>
      <c r="B296" s="127"/>
      <c r="C296" s="89" t="s">
        <v>683</v>
      </c>
      <c r="D296" s="89" t="s">
        <v>642</v>
      </c>
      <c r="E296" s="142">
        <v>6400</v>
      </c>
      <c r="F296" s="142">
        <v>7680</v>
      </c>
    </row>
    <row r="297" spans="1:6" s="104" customFormat="1" ht="80.25" customHeight="1">
      <c r="A297" s="89">
        <v>8</v>
      </c>
      <c r="B297" s="127"/>
      <c r="C297" s="89" t="s">
        <v>779</v>
      </c>
      <c r="D297" s="89" t="s">
        <v>642</v>
      </c>
      <c r="E297" s="142">
        <v>6970</v>
      </c>
      <c r="F297" s="142">
        <v>8712.5</v>
      </c>
    </row>
    <row r="298" spans="1:6" s="104" customFormat="1" ht="80.25" customHeight="1">
      <c r="A298" s="86">
        <v>9</v>
      </c>
      <c r="B298" s="127"/>
      <c r="C298" s="89" t="s">
        <v>894</v>
      </c>
      <c r="D298" s="89" t="s">
        <v>895</v>
      </c>
      <c r="E298" s="142">
        <v>4860</v>
      </c>
      <c r="F298" s="142">
        <v>6075</v>
      </c>
    </row>
    <row r="299" spans="1:6" s="104" customFormat="1" ht="80.25" customHeight="1">
      <c r="A299" s="89">
        <v>10</v>
      </c>
      <c r="B299" s="127"/>
      <c r="C299" s="92" t="s">
        <v>609</v>
      </c>
      <c r="D299" s="89" t="s">
        <v>608</v>
      </c>
      <c r="E299" s="142">
        <v>24000</v>
      </c>
      <c r="F299" s="142">
        <v>30000</v>
      </c>
    </row>
    <row r="300" spans="1:6" s="104" customFormat="1" ht="80.25" customHeight="1">
      <c r="A300" s="86">
        <v>11</v>
      </c>
      <c r="B300" s="127"/>
      <c r="C300" s="92" t="s">
        <v>623</v>
      </c>
      <c r="D300" s="89" t="s">
        <v>624</v>
      </c>
      <c r="E300" s="142">
        <v>36000</v>
      </c>
      <c r="F300" s="142">
        <v>45000</v>
      </c>
    </row>
    <row r="301" spans="1:6" s="104" customFormat="1" ht="80.25" customHeight="1">
      <c r="A301" s="89">
        <v>12</v>
      </c>
      <c r="B301" s="127"/>
      <c r="C301" s="108" t="s">
        <v>842</v>
      </c>
      <c r="D301" s="89" t="s">
        <v>843</v>
      </c>
      <c r="E301" s="142">
        <v>29120</v>
      </c>
      <c r="F301" s="142">
        <v>36400</v>
      </c>
    </row>
    <row r="302" spans="1:6" s="104" customFormat="1" ht="80.25" customHeight="1">
      <c r="A302" s="86">
        <v>13</v>
      </c>
      <c r="B302" s="127"/>
      <c r="C302" s="108" t="s">
        <v>673</v>
      </c>
      <c r="D302" s="89" t="s">
        <v>674</v>
      </c>
      <c r="E302" s="142">
        <v>5652</v>
      </c>
      <c r="F302" s="142">
        <v>7065</v>
      </c>
    </row>
    <row r="303" spans="1:6" s="104" customFormat="1" ht="80.25" customHeight="1">
      <c r="A303" s="89">
        <v>14</v>
      </c>
      <c r="B303" s="127"/>
      <c r="C303" s="108" t="s">
        <v>874</v>
      </c>
      <c r="D303" s="89" t="s">
        <v>859</v>
      </c>
      <c r="E303" s="142">
        <v>8400</v>
      </c>
      <c r="F303" s="142">
        <v>10500</v>
      </c>
    </row>
    <row r="304" spans="1:6" s="104" customFormat="1" ht="80.25" customHeight="1">
      <c r="A304" s="97">
        <v>15</v>
      </c>
      <c r="B304" s="128"/>
      <c r="C304" s="114" t="s">
        <v>798</v>
      </c>
      <c r="D304" s="94" t="s">
        <v>875</v>
      </c>
      <c r="E304" s="143">
        <v>7652</v>
      </c>
      <c r="F304" s="143">
        <v>9565</v>
      </c>
    </row>
    <row r="305" spans="1:6" ht="21.75" customHeight="1">
      <c r="A305" s="147" t="s">
        <v>653</v>
      </c>
      <c r="B305" s="148"/>
      <c r="C305" s="148"/>
      <c r="D305" s="148"/>
      <c r="E305" s="144"/>
      <c r="F305" s="145"/>
    </row>
    <row r="306" spans="1:6" s="104" customFormat="1" ht="80.25" customHeight="1">
      <c r="A306" s="86">
        <v>1</v>
      </c>
      <c r="C306" s="129" t="s">
        <v>818</v>
      </c>
      <c r="D306" s="130" t="s">
        <v>675</v>
      </c>
      <c r="E306" s="142">
        <v>31022.2</v>
      </c>
      <c r="F306" s="142">
        <v>38777.75</v>
      </c>
    </row>
    <row r="307" spans="1:6" s="104" customFormat="1" ht="80.25" customHeight="1">
      <c r="A307" s="86">
        <v>2</v>
      </c>
      <c r="B307" s="131"/>
      <c r="C307" s="92" t="s">
        <v>654</v>
      </c>
      <c r="D307" s="132" t="s">
        <v>655</v>
      </c>
      <c r="E307" s="142">
        <v>50300</v>
      </c>
      <c r="F307" s="142">
        <v>62875</v>
      </c>
    </row>
    <row r="308" spans="1:6" s="104" customFormat="1" ht="80.25" customHeight="1">
      <c r="A308" s="86">
        <v>3</v>
      </c>
      <c r="B308" s="131"/>
      <c r="C308" s="92" t="s">
        <v>656</v>
      </c>
      <c r="D308" s="132" t="s">
        <v>657</v>
      </c>
      <c r="E308" s="142">
        <v>89960</v>
      </c>
      <c r="F308" s="142">
        <v>112450</v>
      </c>
    </row>
    <row r="309" spans="1:6" s="104" customFormat="1" ht="80.25" customHeight="1">
      <c r="A309" s="86">
        <v>4</v>
      </c>
      <c r="B309" s="131"/>
      <c r="C309" s="92" t="s">
        <v>656</v>
      </c>
      <c r="D309" s="132" t="s">
        <v>883</v>
      </c>
      <c r="E309" s="142">
        <v>100534.5</v>
      </c>
      <c r="F309" s="142">
        <v>120641.4</v>
      </c>
    </row>
    <row r="310" spans="1:6" s="104" customFormat="1" ht="80.25" customHeight="1">
      <c r="A310" s="86">
        <v>5</v>
      </c>
      <c r="B310" s="127"/>
      <c r="C310" s="132" t="s">
        <v>661</v>
      </c>
      <c r="D310" s="132" t="s">
        <v>662</v>
      </c>
      <c r="E310" s="142">
        <v>86380</v>
      </c>
      <c r="F310" s="142">
        <v>107975</v>
      </c>
    </row>
    <row r="311" spans="1:6" s="104" customFormat="1" ht="80.25" customHeight="1">
      <c r="A311" s="86">
        <v>6</v>
      </c>
      <c r="B311" s="131"/>
      <c r="C311" s="92" t="s">
        <v>658</v>
      </c>
      <c r="D311" s="92" t="s">
        <v>672</v>
      </c>
      <c r="E311" s="142">
        <v>66155.520000000004</v>
      </c>
      <c r="F311" s="142">
        <v>82694.400000000009</v>
      </c>
    </row>
    <row r="312" spans="1:6" s="104" customFormat="1" ht="80.25" customHeight="1">
      <c r="A312" s="86">
        <v>7</v>
      </c>
      <c r="B312" s="131"/>
      <c r="C312" s="92" t="s">
        <v>659</v>
      </c>
      <c r="D312" s="92" t="s">
        <v>660</v>
      </c>
      <c r="E312" s="142">
        <v>42180</v>
      </c>
      <c r="F312" s="142">
        <v>52725</v>
      </c>
    </row>
    <row r="313" spans="1:6" s="104" customFormat="1" ht="80.25" customHeight="1">
      <c r="A313" s="86">
        <v>8</v>
      </c>
      <c r="B313" s="133"/>
      <c r="C313" s="118" t="s">
        <v>884</v>
      </c>
      <c r="D313" s="134" t="s">
        <v>885</v>
      </c>
      <c r="E313" s="142">
        <v>105803.52</v>
      </c>
      <c r="F313" s="142">
        <v>126964.224</v>
      </c>
    </row>
    <row r="314" spans="1:6" s="104" customFormat="1" ht="80.25" customHeight="1">
      <c r="A314" s="86">
        <v>9</v>
      </c>
      <c r="B314" s="127"/>
      <c r="C314" s="92" t="s">
        <v>663</v>
      </c>
      <c r="D314" s="132" t="s">
        <v>664</v>
      </c>
      <c r="E314" s="142">
        <v>74900</v>
      </c>
      <c r="F314" s="142">
        <v>93625</v>
      </c>
    </row>
    <row r="315" spans="1:6" s="104" customFormat="1" ht="80.25" customHeight="1">
      <c r="A315" s="86">
        <v>10</v>
      </c>
      <c r="B315" s="127"/>
      <c r="C315" s="92" t="s">
        <v>665</v>
      </c>
      <c r="D315" s="92" t="s">
        <v>666</v>
      </c>
      <c r="E315" s="142">
        <v>70170</v>
      </c>
      <c r="F315" s="142">
        <v>84204</v>
      </c>
    </row>
    <row r="316" spans="1:6" s="104" customFormat="1" ht="80.25" customHeight="1">
      <c r="A316" s="86">
        <v>11</v>
      </c>
      <c r="B316" s="135"/>
      <c r="C316" s="132" t="s">
        <v>667</v>
      </c>
      <c r="D316" s="132" t="s">
        <v>669</v>
      </c>
      <c r="E316" s="142">
        <v>24460</v>
      </c>
      <c r="F316" s="142">
        <v>30575</v>
      </c>
    </row>
    <row r="317" spans="1:6" s="104" customFormat="1" ht="80.25" customHeight="1">
      <c r="A317" s="86">
        <v>12</v>
      </c>
      <c r="B317" s="135"/>
      <c r="C317" s="132" t="s">
        <v>668</v>
      </c>
      <c r="D317" s="132" t="s">
        <v>670</v>
      </c>
      <c r="E317" s="142">
        <v>35540</v>
      </c>
      <c r="F317" s="142">
        <v>44425</v>
      </c>
    </row>
    <row r="318" spans="1:6" s="104" customFormat="1" ht="80.25" customHeight="1">
      <c r="A318" s="86">
        <v>13</v>
      </c>
      <c r="B318" s="136"/>
      <c r="C318" s="132" t="s">
        <v>819</v>
      </c>
      <c r="D318" s="132" t="s">
        <v>671</v>
      </c>
      <c r="E318" s="142">
        <v>46640</v>
      </c>
      <c r="F318" s="142">
        <v>58300</v>
      </c>
    </row>
  </sheetData>
  <mergeCells count="20">
    <mergeCell ref="B1:F1"/>
    <mergeCell ref="A222:D222"/>
    <mergeCell ref="A239:D239"/>
    <mergeCell ref="A268:D268"/>
    <mergeCell ref="A273:D273"/>
    <mergeCell ref="A277:D277"/>
    <mergeCell ref="A289:D289"/>
    <mergeCell ref="A305:D305"/>
    <mergeCell ref="A3:D3"/>
    <mergeCell ref="A36:D36"/>
    <mergeCell ref="A41:D41"/>
    <mergeCell ref="A53:D53"/>
    <mergeCell ref="A58:D58"/>
    <mergeCell ref="A127:D127"/>
    <mergeCell ref="A199:D199"/>
    <mergeCell ref="A215:D215"/>
    <mergeCell ref="A234:D234"/>
    <mergeCell ref="A60:D60"/>
    <mergeCell ref="A86:D86"/>
    <mergeCell ref="A105:D105"/>
  </mergeCells>
  <printOptions horizontalCentered="1" verticalCentered="1"/>
  <pageMargins left="0.7" right="0.7" top="0.75" bottom="0.75" header="0.3" footer="0.3"/>
  <pageSetup paperSize="9" firstPageNumber="4294963191" fitToHeight="0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V200"/>
  <sheetViews>
    <sheetView zoomScale="86" zoomScaleNormal="86" zoomScaleSheetLayoutView="85" workbookViewId="0">
      <pane ySplit="1" topLeftCell="A173" activePane="bottomLeft" state="frozen"/>
      <selection pane="bottomLeft" activeCell="D70" sqref="D70"/>
    </sheetView>
  </sheetViews>
  <sheetFormatPr baseColWidth="10" defaultColWidth="9" defaultRowHeight="15"/>
  <cols>
    <col min="1" max="1" width="4.1640625" style="8" customWidth="1"/>
    <col min="2" max="2" width="14.33203125" style="8" customWidth="1"/>
    <col min="3" max="3" width="16.33203125" style="25" customWidth="1"/>
    <col min="4" max="4" width="18.33203125" style="25" customWidth="1"/>
    <col min="5" max="5" width="16.1640625" style="50" customWidth="1"/>
    <col min="6" max="6" width="16.1640625" style="68" customWidth="1"/>
    <col min="7" max="7" width="16.1640625" style="28" customWidth="1"/>
    <col min="8" max="10" width="15.1640625" style="54" customWidth="1"/>
    <col min="11" max="11" width="15.1640625" style="50" customWidth="1"/>
    <col min="12" max="12" width="4.33203125" style="8" hidden="1" customWidth="1"/>
    <col min="13" max="13" width="8.6640625" style="1" hidden="1" customWidth="1"/>
    <col min="14" max="14" width="13.5" style="1" customWidth="1"/>
    <col min="15" max="15" width="11.1640625" style="17" customWidth="1"/>
    <col min="16" max="16" width="11.33203125" style="2" customWidth="1"/>
    <col min="17" max="18" width="12" style="28" customWidth="1"/>
    <col min="19" max="19" width="12.5" style="1" hidden="1" customWidth="1"/>
    <col min="20" max="20" width="12.83203125" style="28" hidden="1" customWidth="1"/>
    <col min="21" max="21" width="9" style="1"/>
    <col min="22" max="22" width="9" style="13"/>
  </cols>
  <sheetData>
    <row r="1" spans="1:20" ht="65.25" customHeight="1">
      <c r="A1" s="3" t="s">
        <v>0</v>
      </c>
      <c r="B1" s="3" t="s">
        <v>28</v>
      </c>
      <c r="C1" s="9" t="s">
        <v>173</v>
      </c>
      <c r="D1" s="9" t="s">
        <v>300</v>
      </c>
      <c r="E1" s="49" t="s">
        <v>29</v>
      </c>
      <c r="F1" s="65" t="s">
        <v>268</v>
      </c>
      <c r="G1" s="12" t="s">
        <v>447</v>
      </c>
      <c r="H1" s="12" t="s">
        <v>448</v>
      </c>
      <c r="I1" s="12" t="s">
        <v>445</v>
      </c>
      <c r="J1" s="12" t="s">
        <v>446</v>
      </c>
      <c r="K1" s="46" t="s">
        <v>374</v>
      </c>
      <c r="L1" s="3" t="s">
        <v>1</v>
      </c>
      <c r="M1" s="3" t="s">
        <v>2</v>
      </c>
      <c r="N1" s="3" t="s">
        <v>376</v>
      </c>
      <c r="O1" s="15" t="s">
        <v>375</v>
      </c>
      <c r="P1" s="33" t="s">
        <v>298</v>
      </c>
      <c r="Q1" s="32" t="s">
        <v>297</v>
      </c>
      <c r="R1" s="32" t="s">
        <v>296</v>
      </c>
      <c r="S1" s="8" t="s">
        <v>299</v>
      </c>
      <c r="T1" s="26" t="s">
        <v>291</v>
      </c>
    </row>
    <row r="2" spans="1:20" ht="27.75" customHeight="1">
      <c r="A2" s="150" t="s">
        <v>30</v>
      </c>
      <c r="B2" s="150"/>
      <c r="C2" s="150"/>
      <c r="D2" s="29"/>
      <c r="E2" s="52"/>
      <c r="F2" s="66"/>
      <c r="G2" s="51"/>
      <c r="H2" s="52"/>
      <c r="I2" s="52"/>
      <c r="J2" s="52"/>
      <c r="K2" s="47"/>
      <c r="L2" s="18"/>
      <c r="M2" s="18"/>
      <c r="N2" s="18"/>
      <c r="O2" s="23"/>
      <c r="P2" s="24"/>
      <c r="Q2" s="23"/>
      <c r="R2" s="24"/>
      <c r="S2" s="5"/>
      <c r="T2" s="27"/>
    </row>
    <row r="3" spans="1:20" ht="63.75" customHeight="1">
      <c r="A3" s="43">
        <v>19</v>
      </c>
      <c r="B3" s="3" t="s">
        <v>333</v>
      </c>
      <c r="C3" s="9" t="s">
        <v>51</v>
      </c>
      <c r="D3" s="6" t="s">
        <v>426</v>
      </c>
      <c r="E3" s="56">
        <v>65148</v>
      </c>
      <c r="F3" s="65">
        <v>57533</v>
      </c>
      <c r="G3" s="11">
        <f>(H3+I3+J3+K3)/3</f>
        <v>57533</v>
      </c>
      <c r="H3" s="46">
        <v>74478</v>
      </c>
      <c r="I3" s="46">
        <v>31831</v>
      </c>
      <c r="J3" s="46">
        <v>29490</v>
      </c>
      <c r="K3" s="46">
        <v>36800</v>
      </c>
      <c r="L3" s="7">
        <v>1.2</v>
      </c>
      <c r="M3" s="7">
        <v>100</v>
      </c>
      <c r="N3" s="7" t="s">
        <v>392</v>
      </c>
      <c r="O3" s="16"/>
      <c r="P3" s="10">
        <f>K3*2</f>
        <v>73600</v>
      </c>
      <c r="Q3" s="31">
        <f>P3*1.25</f>
        <v>92000</v>
      </c>
      <c r="R3" s="31">
        <f>Q3-P3</f>
        <v>18400</v>
      </c>
      <c r="S3" s="5"/>
      <c r="T3" s="27">
        <f>S3*1.25</f>
        <v>0</v>
      </c>
    </row>
    <row r="4" spans="1:20" ht="63.75" customHeight="1">
      <c r="A4" s="43">
        <v>19</v>
      </c>
      <c r="B4" s="4" t="s">
        <v>333</v>
      </c>
      <c r="C4" s="9" t="s">
        <v>51</v>
      </c>
      <c r="D4" s="6" t="s">
        <v>425</v>
      </c>
      <c r="E4" s="56"/>
      <c r="F4" s="65">
        <v>27381</v>
      </c>
      <c r="G4" s="11">
        <f>(H4+I4+J4+K4)/4</f>
        <v>27381.5</v>
      </c>
      <c r="H4" s="46">
        <v>35750</v>
      </c>
      <c r="I4" s="46">
        <v>24336</v>
      </c>
      <c r="J4" s="46">
        <v>21440</v>
      </c>
      <c r="K4" s="46">
        <v>28000</v>
      </c>
      <c r="L4" s="7">
        <v>1.2</v>
      </c>
      <c r="M4" s="7">
        <v>100</v>
      </c>
      <c r="N4" s="7" t="s">
        <v>395</v>
      </c>
      <c r="O4" s="16"/>
      <c r="P4" s="10">
        <f>K4*2</f>
        <v>56000</v>
      </c>
      <c r="Q4" s="31">
        <f>P4*1.25</f>
        <v>70000</v>
      </c>
      <c r="R4" s="31">
        <f>Q4-P4</f>
        <v>14000</v>
      </c>
      <c r="S4" s="5"/>
      <c r="T4" s="27">
        <f>S4*1.25</f>
        <v>0</v>
      </c>
    </row>
    <row r="5" spans="1:20" ht="63.75" customHeight="1">
      <c r="A5" s="43">
        <v>19</v>
      </c>
      <c r="B5" s="4" t="s">
        <v>333</v>
      </c>
      <c r="C5" s="9" t="s">
        <v>393</v>
      </c>
      <c r="D5" s="7" t="s">
        <v>424</v>
      </c>
      <c r="E5" s="56">
        <v>51531</v>
      </c>
      <c r="F5" s="65">
        <v>51531</v>
      </c>
      <c r="G5" s="11">
        <f>(H5+I5+J5+K5)/4</f>
        <v>51531.25</v>
      </c>
      <c r="H5" s="46">
        <v>53230</v>
      </c>
      <c r="I5" s="46">
        <v>50615</v>
      </c>
      <c r="J5" s="46">
        <v>50280</v>
      </c>
      <c r="K5" s="46">
        <v>52000</v>
      </c>
      <c r="L5" s="7">
        <v>1.2</v>
      </c>
      <c r="M5" s="7">
        <v>100</v>
      </c>
      <c r="N5" s="7" t="s">
        <v>394</v>
      </c>
      <c r="O5" s="16"/>
      <c r="P5" s="10">
        <f>K5*2</f>
        <v>104000</v>
      </c>
      <c r="Q5" s="31">
        <f>P5*1.25</f>
        <v>130000</v>
      </c>
      <c r="R5" s="31">
        <f>Q5-P5</f>
        <v>26000</v>
      </c>
      <c r="S5" s="5"/>
      <c r="T5" s="27">
        <f>S5*1.25</f>
        <v>0</v>
      </c>
    </row>
    <row r="6" spans="1:20" ht="63.75" customHeight="1">
      <c r="A6" s="43"/>
      <c r="B6" s="4" t="s">
        <v>333</v>
      </c>
      <c r="C6" s="9"/>
      <c r="D6" s="7" t="s">
        <v>197</v>
      </c>
      <c r="E6" s="56">
        <v>6800</v>
      </c>
      <c r="F6" s="65">
        <v>6800</v>
      </c>
      <c r="G6" s="11">
        <f>(H6+I6+J6+K6)/3</f>
        <v>6773.333333333333</v>
      </c>
      <c r="H6" s="46">
        <v>7820</v>
      </c>
      <c r="I6" s="46">
        <v>6960</v>
      </c>
      <c r="J6" s="46">
        <v>5540</v>
      </c>
      <c r="K6" s="46"/>
      <c r="L6" s="7"/>
      <c r="M6" s="7"/>
      <c r="N6" s="7" t="s">
        <v>457</v>
      </c>
      <c r="O6" s="16"/>
      <c r="P6" s="10"/>
      <c r="Q6" s="31"/>
      <c r="R6" s="31"/>
      <c r="S6" s="5"/>
      <c r="T6" s="27"/>
    </row>
    <row r="7" spans="1:20" ht="63.75" customHeight="1">
      <c r="A7" s="6">
        <v>1</v>
      </c>
      <c r="B7" s="3" t="s">
        <v>50</v>
      </c>
      <c r="C7" s="9" t="s">
        <v>174</v>
      </c>
      <c r="D7" s="9" t="s">
        <v>174</v>
      </c>
      <c r="E7" s="58"/>
      <c r="F7" s="46">
        <v>13000</v>
      </c>
      <c r="G7" s="12"/>
      <c r="H7" s="49"/>
      <c r="I7" s="49"/>
      <c r="J7" s="49"/>
      <c r="K7" s="46">
        <v>13000</v>
      </c>
      <c r="L7" s="6">
        <v>0.5</v>
      </c>
      <c r="M7" s="6">
        <v>45</v>
      </c>
      <c r="N7" s="6" t="s">
        <v>3</v>
      </c>
      <c r="O7" s="16">
        <f t="shared" ref="O7:O12" si="0">K7*0.85</f>
        <v>11050</v>
      </c>
      <c r="P7" s="10">
        <f t="shared" ref="P7:P12" si="1">K7*2</f>
        <v>26000</v>
      </c>
      <c r="Q7" s="31">
        <f t="shared" ref="Q7:Q12" si="2">P7*1.25</f>
        <v>32500</v>
      </c>
      <c r="R7" s="31">
        <f>Q7-P7</f>
        <v>6500</v>
      </c>
      <c r="S7" s="5"/>
      <c r="T7" s="27">
        <f t="shared" ref="T7:T12" si="3">S7*1.25</f>
        <v>0</v>
      </c>
    </row>
    <row r="8" spans="1:20" ht="63.75" customHeight="1">
      <c r="A8" s="6">
        <v>2</v>
      </c>
      <c r="B8" s="3" t="s">
        <v>51</v>
      </c>
      <c r="C8" s="9" t="s">
        <v>175</v>
      </c>
      <c r="D8" s="9" t="s">
        <v>175</v>
      </c>
      <c r="E8" s="58"/>
      <c r="F8" s="46">
        <v>26400</v>
      </c>
      <c r="G8" s="12"/>
      <c r="H8" s="49"/>
      <c r="I8" s="49"/>
      <c r="J8" s="49"/>
      <c r="K8" s="46">
        <v>26400</v>
      </c>
      <c r="L8" s="6">
        <v>0.8</v>
      </c>
      <c r="M8" s="6">
        <v>60</v>
      </c>
      <c r="N8" s="6" t="s">
        <v>4</v>
      </c>
      <c r="O8" s="16">
        <f t="shared" si="0"/>
        <v>22440</v>
      </c>
      <c r="P8" s="10">
        <f t="shared" si="1"/>
        <v>52800</v>
      </c>
      <c r="Q8" s="31">
        <f t="shared" si="2"/>
        <v>66000</v>
      </c>
      <c r="R8" s="31">
        <f t="shared" ref="R8:R33" si="4">Q8-P8</f>
        <v>13200</v>
      </c>
      <c r="S8" s="5"/>
      <c r="T8" s="27">
        <f t="shared" si="3"/>
        <v>0</v>
      </c>
    </row>
    <row r="9" spans="1:20" ht="63.75" customHeight="1">
      <c r="A9" s="6">
        <v>3</v>
      </c>
      <c r="B9" s="3" t="s">
        <v>52</v>
      </c>
      <c r="C9" s="9" t="s">
        <v>195</v>
      </c>
      <c r="D9" s="34" t="s">
        <v>535</v>
      </c>
      <c r="E9" s="58"/>
      <c r="F9" s="65">
        <v>52275</v>
      </c>
      <c r="G9" s="11">
        <f>(H9+I9+J9+K9)/2</f>
        <v>52275</v>
      </c>
      <c r="H9" s="49">
        <v>74550</v>
      </c>
      <c r="I9" s="49"/>
      <c r="J9" s="49"/>
      <c r="K9" s="46">
        <v>30000</v>
      </c>
      <c r="L9" s="6">
        <v>0.9</v>
      </c>
      <c r="M9" s="6">
        <v>65</v>
      </c>
      <c r="N9" s="6" t="s">
        <v>453</v>
      </c>
      <c r="O9" s="16">
        <f t="shared" si="0"/>
        <v>25500</v>
      </c>
      <c r="P9" s="10">
        <f t="shared" si="1"/>
        <v>60000</v>
      </c>
      <c r="Q9" s="31">
        <f t="shared" si="2"/>
        <v>75000</v>
      </c>
      <c r="R9" s="31">
        <f t="shared" si="4"/>
        <v>15000</v>
      </c>
      <c r="S9" s="5"/>
      <c r="T9" s="27">
        <f t="shared" si="3"/>
        <v>0</v>
      </c>
    </row>
    <row r="10" spans="1:20" ht="63.75" customHeight="1">
      <c r="A10" s="6">
        <v>4</v>
      </c>
      <c r="B10" s="3" t="s">
        <v>165</v>
      </c>
      <c r="C10" s="9" t="s">
        <v>199</v>
      </c>
      <c r="D10" s="9" t="s">
        <v>199</v>
      </c>
      <c r="E10" s="58"/>
      <c r="F10" s="65"/>
      <c r="G10" s="12"/>
      <c r="H10" s="49"/>
      <c r="I10" s="49"/>
      <c r="J10" s="49"/>
      <c r="K10" s="46">
        <v>35000</v>
      </c>
      <c r="L10" s="6">
        <v>1</v>
      </c>
      <c r="M10" s="6">
        <v>80</v>
      </c>
      <c r="N10" s="6" t="s">
        <v>166</v>
      </c>
      <c r="O10" s="16">
        <f t="shared" si="0"/>
        <v>29750</v>
      </c>
      <c r="P10" s="10">
        <f t="shared" si="1"/>
        <v>70000</v>
      </c>
      <c r="Q10" s="31">
        <f t="shared" si="2"/>
        <v>87500</v>
      </c>
      <c r="R10" s="31">
        <f t="shared" si="4"/>
        <v>17500</v>
      </c>
      <c r="S10" s="5"/>
      <c r="T10" s="27">
        <f t="shared" si="3"/>
        <v>0</v>
      </c>
    </row>
    <row r="11" spans="1:20" ht="63.75" customHeight="1">
      <c r="A11" s="6">
        <v>5</v>
      </c>
      <c r="B11" s="3" t="s">
        <v>53</v>
      </c>
      <c r="C11" s="9" t="s">
        <v>200</v>
      </c>
      <c r="D11" s="34" t="s">
        <v>452</v>
      </c>
      <c r="E11" s="58"/>
      <c r="F11" s="65">
        <v>27000</v>
      </c>
      <c r="G11" s="12"/>
      <c r="H11" s="49"/>
      <c r="I11" s="49"/>
      <c r="J11" s="49"/>
      <c r="K11" s="46">
        <v>27000</v>
      </c>
      <c r="L11" s="6">
        <v>0.9</v>
      </c>
      <c r="M11" s="6">
        <v>70</v>
      </c>
      <c r="N11" s="6" t="s">
        <v>449</v>
      </c>
      <c r="O11" s="16">
        <f t="shared" si="0"/>
        <v>22950</v>
      </c>
      <c r="P11" s="10">
        <f t="shared" si="1"/>
        <v>54000</v>
      </c>
      <c r="Q11" s="31">
        <f t="shared" si="2"/>
        <v>67500</v>
      </c>
      <c r="R11" s="31">
        <f t="shared" si="4"/>
        <v>13500</v>
      </c>
      <c r="S11" s="5"/>
      <c r="T11" s="27">
        <f t="shared" si="3"/>
        <v>0</v>
      </c>
    </row>
    <row r="12" spans="1:20" ht="63.75" customHeight="1">
      <c r="A12" s="6">
        <v>6</v>
      </c>
      <c r="B12" s="3" t="s">
        <v>167</v>
      </c>
      <c r="C12" s="9" t="s">
        <v>196</v>
      </c>
      <c r="D12" s="34" t="s">
        <v>450</v>
      </c>
      <c r="E12" s="58"/>
      <c r="F12" s="65">
        <v>28000</v>
      </c>
      <c r="G12" s="12"/>
      <c r="H12" s="49"/>
      <c r="I12" s="49"/>
      <c r="J12" s="49"/>
      <c r="K12" s="46">
        <v>28000</v>
      </c>
      <c r="L12" s="6">
        <v>0.9</v>
      </c>
      <c r="M12" s="6">
        <v>70</v>
      </c>
      <c r="N12" s="6" t="s">
        <v>449</v>
      </c>
      <c r="O12" s="16">
        <f t="shared" si="0"/>
        <v>23800</v>
      </c>
      <c r="P12" s="10">
        <f t="shared" si="1"/>
        <v>56000</v>
      </c>
      <c r="Q12" s="31">
        <f t="shared" si="2"/>
        <v>70000</v>
      </c>
      <c r="R12" s="31">
        <f t="shared" si="4"/>
        <v>14000</v>
      </c>
      <c r="S12" s="5"/>
      <c r="T12" s="27">
        <f t="shared" si="3"/>
        <v>0</v>
      </c>
    </row>
    <row r="13" spans="1:20" ht="63.75" customHeight="1">
      <c r="A13" s="6"/>
      <c r="B13" s="3"/>
      <c r="C13" s="9"/>
      <c r="D13" s="34" t="s">
        <v>476</v>
      </c>
      <c r="E13" s="58"/>
      <c r="F13" s="65">
        <v>17500</v>
      </c>
      <c r="G13" s="12"/>
      <c r="H13" s="49"/>
      <c r="I13" s="49"/>
      <c r="J13" s="49"/>
      <c r="K13" s="46"/>
      <c r="L13" s="6"/>
      <c r="M13" s="6"/>
      <c r="N13" s="6" t="s">
        <v>473</v>
      </c>
      <c r="O13" s="16"/>
      <c r="P13" s="10"/>
      <c r="Q13" s="31"/>
      <c r="R13" s="31"/>
      <c r="S13" s="5"/>
      <c r="T13" s="27"/>
    </row>
    <row r="14" spans="1:20" ht="63.75" customHeight="1">
      <c r="A14" s="6"/>
      <c r="B14" s="3"/>
      <c r="C14" s="9"/>
      <c r="D14" s="34" t="s">
        <v>501</v>
      </c>
      <c r="E14" s="58"/>
      <c r="F14" s="65">
        <v>72000</v>
      </c>
      <c r="G14" s="12"/>
      <c r="H14" s="49"/>
      <c r="I14" s="49"/>
      <c r="J14" s="49"/>
      <c r="K14" s="46"/>
      <c r="L14" s="6"/>
      <c r="M14" s="6"/>
      <c r="N14" s="6" t="s">
        <v>502</v>
      </c>
      <c r="O14" s="16"/>
      <c r="P14" s="10"/>
      <c r="Q14" s="31"/>
      <c r="R14" s="31"/>
      <c r="S14" s="5"/>
      <c r="T14" s="27"/>
    </row>
    <row r="15" spans="1:20" ht="63.75" customHeight="1">
      <c r="A15" s="6">
        <v>7</v>
      </c>
      <c r="B15" s="3" t="s">
        <v>54</v>
      </c>
      <c r="C15" s="9" t="s">
        <v>194</v>
      </c>
      <c r="D15" s="9" t="s">
        <v>194</v>
      </c>
      <c r="E15" s="58"/>
      <c r="F15" s="65">
        <v>14000</v>
      </c>
      <c r="G15" s="12"/>
      <c r="H15" s="49"/>
      <c r="I15" s="49"/>
      <c r="J15" s="49"/>
      <c r="K15" s="46">
        <v>14000</v>
      </c>
      <c r="L15" s="6">
        <v>0.5</v>
      </c>
      <c r="M15" s="6">
        <v>45</v>
      </c>
      <c r="N15" s="6" t="s">
        <v>5</v>
      </c>
      <c r="O15" s="16">
        <f t="shared" ref="O15:O26" si="5">K15*0.85</f>
        <v>11900</v>
      </c>
      <c r="P15" s="10">
        <f t="shared" ref="P15:P26" si="6">K15*2</f>
        <v>28000</v>
      </c>
      <c r="Q15" s="31">
        <f t="shared" ref="Q15:Q26" si="7">P15*1.25</f>
        <v>35000</v>
      </c>
      <c r="R15" s="31">
        <f t="shared" si="4"/>
        <v>7000</v>
      </c>
      <c r="S15" s="5"/>
      <c r="T15" s="27">
        <f t="shared" ref="T15:T26" si="8">S15*1.25</f>
        <v>0</v>
      </c>
    </row>
    <row r="16" spans="1:20" ht="63.75" customHeight="1">
      <c r="A16" s="6">
        <v>8</v>
      </c>
      <c r="B16" s="3" t="s">
        <v>55</v>
      </c>
      <c r="C16" s="9" t="s">
        <v>201</v>
      </c>
      <c r="D16" s="9" t="s">
        <v>201</v>
      </c>
      <c r="E16" s="58"/>
      <c r="F16" s="65">
        <v>15500</v>
      </c>
      <c r="G16" s="12"/>
      <c r="H16" s="49"/>
      <c r="I16" s="49"/>
      <c r="J16" s="49"/>
      <c r="K16" s="46">
        <v>15500</v>
      </c>
      <c r="L16" s="6">
        <v>0.6</v>
      </c>
      <c r="M16" s="6">
        <v>50</v>
      </c>
      <c r="N16" s="6" t="s">
        <v>6</v>
      </c>
      <c r="O16" s="16">
        <f t="shared" si="5"/>
        <v>13175</v>
      </c>
      <c r="P16" s="10">
        <f t="shared" si="6"/>
        <v>31000</v>
      </c>
      <c r="Q16" s="31">
        <f t="shared" si="7"/>
        <v>38750</v>
      </c>
      <c r="R16" s="31">
        <f t="shared" si="4"/>
        <v>7750</v>
      </c>
      <c r="S16" s="5"/>
      <c r="T16" s="27">
        <f t="shared" si="8"/>
        <v>0</v>
      </c>
    </row>
    <row r="17" spans="1:20" ht="63.75" customHeight="1">
      <c r="A17" s="6">
        <v>9</v>
      </c>
      <c r="B17" s="3" t="s">
        <v>56</v>
      </c>
      <c r="C17" s="9" t="s">
        <v>197</v>
      </c>
      <c r="D17" s="9" t="s">
        <v>197</v>
      </c>
      <c r="E17" s="58"/>
      <c r="F17" s="65">
        <v>13000</v>
      </c>
      <c r="G17" s="12"/>
      <c r="H17" s="49"/>
      <c r="I17" s="49"/>
      <c r="J17" s="49"/>
      <c r="K17" s="46">
        <v>13000</v>
      </c>
      <c r="L17" s="6">
        <v>0.6</v>
      </c>
      <c r="M17" s="6">
        <v>45</v>
      </c>
      <c r="N17" s="6" t="s">
        <v>7</v>
      </c>
      <c r="O17" s="16">
        <f t="shared" si="5"/>
        <v>11050</v>
      </c>
      <c r="P17" s="10">
        <f t="shared" si="6"/>
        <v>26000</v>
      </c>
      <c r="Q17" s="31">
        <f t="shared" si="7"/>
        <v>32500</v>
      </c>
      <c r="R17" s="31">
        <f t="shared" si="4"/>
        <v>6500</v>
      </c>
      <c r="S17" s="5"/>
      <c r="T17" s="27">
        <f t="shared" si="8"/>
        <v>0</v>
      </c>
    </row>
    <row r="18" spans="1:20" ht="63.75" customHeight="1">
      <c r="A18" s="6">
        <v>10</v>
      </c>
      <c r="B18" s="3" t="s">
        <v>57</v>
      </c>
      <c r="C18" s="9" t="s">
        <v>202</v>
      </c>
      <c r="D18" s="9" t="s">
        <v>202</v>
      </c>
      <c r="E18" s="58"/>
      <c r="F18" s="65">
        <v>41400</v>
      </c>
      <c r="G18" s="12"/>
      <c r="H18" s="49"/>
      <c r="I18" s="49"/>
      <c r="J18" s="49"/>
      <c r="K18" s="46">
        <v>41400</v>
      </c>
      <c r="L18" s="6">
        <v>1.3</v>
      </c>
      <c r="M18" s="6">
        <v>120</v>
      </c>
      <c r="N18" s="6" t="s">
        <v>8</v>
      </c>
      <c r="O18" s="16">
        <f t="shared" si="5"/>
        <v>35190</v>
      </c>
      <c r="P18" s="10">
        <f t="shared" si="6"/>
        <v>82800</v>
      </c>
      <c r="Q18" s="31">
        <f t="shared" si="7"/>
        <v>103500</v>
      </c>
      <c r="R18" s="31">
        <f t="shared" si="4"/>
        <v>20700</v>
      </c>
      <c r="S18" s="5"/>
      <c r="T18" s="27">
        <f t="shared" si="8"/>
        <v>0</v>
      </c>
    </row>
    <row r="19" spans="1:20" ht="63.75" customHeight="1">
      <c r="A19" s="6">
        <v>11</v>
      </c>
      <c r="B19" s="3" t="s">
        <v>58</v>
      </c>
      <c r="C19" s="9" t="s">
        <v>203</v>
      </c>
      <c r="D19" s="9" t="s">
        <v>203</v>
      </c>
      <c r="E19" s="58"/>
      <c r="F19" s="65">
        <v>40000</v>
      </c>
      <c r="G19" s="12"/>
      <c r="H19" s="49"/>
      <c r="I19" s="49"/>
      <c r="J19" s="49"/>
      <c r="K19" s="46">
        <v>40000</v>
      </c>
      <c r="L19" s="6">
        <v>0.8</v>
      </c>
      <c r="M19" s="6">
        <v>75</v>
      </c>
      <c r="N19" s="6" t="s">
        <v>31</v>
      </c>
      <c r="O19" s="16">
        <f t="shared" si="5"/>
        <v>34000</v>
      </c>
      <c r="P19" s="10">
        <f t="shared" si="6"/>
        <v>80000</v>
      </c>
      <c r="Q19" s="31">
        <f t="shared" si="7"/>
        <v>100000</v>
      </c>
      <c r="R19" s="31">
        <f t="shared" si="4"/>
        <v>20000</v>
      </c>
      <c r="S19" s="5"/>
      <c r="T19" s="27">
        <f t="shared" si="8"/>
        <v>0</v>
      </c>
    </row>
    <row r="20" spans="1:20" ht="63.75" customHeight="1">
      <c r="A20" s="6">
        <v>12</v>
      </c>
      <c r="B20" s="3" t="s">
        <v>59</v>
      </c>
      <c r="C20" s="9" t="s">
        <v>198</v>
      </c>
      <c r="D20" s="9" t="s">
        <v>198</v>
      </c>
      <c r="E20" s="58"/>
      <c r="F20" s="65">
        <v>30000</v>
      </c>
      <c r="G20" s="12"/>
      <c r="H20" s="49"/>
      <c r="I20" s="49"/>
      <c r="J20" s="49"/>
      <c r="K20" s="46">
        <v>30000</v>
      </c>
      <c r="L20" s="6">
        <v>0.7</v>
      </c>
      <c r="M20" s="6">
        <v>80</v>
      </c>
      <c r="N20" s="6" t="s">
        <v>9</v>
      </c>
      <c r="O20" s="16">
        <f t="shared" si="5"/>
        <v>25500</v>
      </c>
      <c r="P20" s="10">
        <f t="shared" si="6"/>
        <v>60000</v>
      </c>
      <c r="Q20" s="31">
        <f t="shared" si="7"/>
        <v>75000</v>
      </c>
      <c r="R20" s="31">
        <f t="shared" si="4"/>
        <v>15000</v>
      </c>
      <c r="S20" s="5"/>
      <c r="T20" s="27">
        <f t="shared" si="8"/>
        <v>0</v>
      </c>
    </row>
    <row r="21" spans="1:20" ht="63.75" customHeight="1">
      <c r="A21" s="6">
        <v>13</v>
      </c>
      <c r="B21" s="3" t="s">
        <v>60</v>
      </c>
      <c r="C21" s="9" t="s">
        <v>204</v>
      </c>
      <c r="D21" s="9" t="s">
        <v>204</v>
      </c>
      <c r="E21" s="58"/>
      <c r="F21" s="65">
        <v>47000</v>
      </c>
      <c r="G21" s="12"/>
      <c r="H21" s="49"/>
      <c r="I21" s="49"/>
      <c r="J21" s="49"/>
      <c r="K21" s="46">
        <v>47000</v>
      </c>
      <c r="L21" s="6">
        <v>2</v>
      </c>
      <c r="M21" s="6">
        <v>80</v>
      </c>
      <c r="N21" s="6" t="s">
        <v>32</v>
      </c>
      <c r="O21" s="16">
        <f t="shared" si="5"/>
        <v>39950</v>
      </c>
      <c r="P21" s="10">
        <f t="shared" si="6"/>
        <v>94000</v>
      </c>
      <c r="Q21" s="31">
        <f t="shared" si="7"/>
        <v>117500</v>
      </c>
      <c r="R21" s="31">
        <f t="shared" si="4"/>
        <v>23500</v>
      </c>
      <c r="S21" s="5"/>
      <c r="T21" s="27">
        <f t="shared" si="8"/>
        <v>0</v>
      </c>
    </row>
    <row r="22" spans="1:20" ht="63.75" customHeight="1">
      <c r="A22" s="6">
        <v>14</v>
      </c>
      <c r="B22" s="3" t="s">
        <v>168</v>
      </c>
      <c r="C22" s="9" t="s">
        <v>205</v>
      </c>
      <c r="D22" s="9" t="s">
        <v>205</v>
      </c>
      <c r="E22" s="58"/>
      <c r="F22" s="65">
        <v>25500</v>
      </c>
      <c r="G22" s="12"/>
      <c r="H22" s="49"/>
      <c r="I22" s="49"/>
      <c r="J22" s="49"/>
      <c r="K22" s="46">
        <v>25500</v>
      </c>
      <c r="L22" s="6">
        <v>0.1</v>
      </c>
      <c r="M22" s="6">
        <v>65</v>
      </c>
      <c r="N22" s="6" t="s">
        <v>169</v>
      </c>
      <c r="O22" s="16">
        <f t="shared" si="5"/>
        <v>21675</v>
      </c>
      <c r="P22" s="10">
        <f t="shared" si="6"/>
        <v>51000</v>
      </c>
      <c r="Q22" s="31">
        <f t="shared" si="7"/>
        <v>63750</v>
      </c>
      <c r="R22" s="31">
        <f t="shared" si="4"/>
        <v>12750</v>
      </c>
      <c r="S22" s="5"/>
      <c r="T22" s="27">
        <f t="shared" si="8"/>
        <v>0</v>
      </c>
    </row>
    <row r="23" spans="1:20" ht="63.75" customHeight="1">
      <c r="A23" s="6">
        <v>15</v>
      </c>
      <c r="B23" s="4" t="s">
        <v>61</v>
      </c>
      <c r="C23" s="14" t="s">
        <v>206</v>
      </c>
      <c r="D23" s="14" t="s">
        <v>206</v>
      </c>
      <c r="E23" s="56"/>
      <c r="F23" s="65">
        <v>23000</v>
      </c>
      <c r="G23" s="11"/>
      <c r="H23" s="46"/>
      <c r="I23" s="46"/>
      <c r="J23" s="46"/>
      <c r="K23" s="46">
        <v>23000</v>
      </c>
      <c r="L23" s="7">
        <v>0.7</v>
      </c>
      <c r="M23" s="7">
        <v>65</v>
      </c>
      <c r="N23" s="7" t="s">
        <v>25</v>
      </c>
      <c r="O23" s="16">
        <f t="shared" si="5"/>
        <v>19550</v>
      </c>
      <c r="P23" s="10">
        <f t="shared" si="6"/>
        <v>46000</v>
      </c>
      <c r="Q23" s="31">
        <f t="shared" si="7"/>
        <v>57500</v>
      </c>
      <c r="R23" s="31">
        <f t="shared" si="4"/>
        <v>11500</v>
      </c>
      <c r="S23" s="5"/>
      <c r="T23" s="27">
        <f t="shared" si="8"/>
        <v>0</v>
      </c>
    </row>
    <row r="24" spans="1:20" ht="63.75" customHeight="1">
      <c r="A24" s="6">
        <v>16</v>
      </c>
      <c r="B24" s="4" t="s">
        <v>62</v>
      </c>
      <c r="C24" s="14" t="s">
        <v>207</v>
      </c>
      <c r="D24" s="14" t="s">
        <v>207</v>
      </c>
      <c r="E24" s="56"/>
      <c r="F24" s="65">
        <v>110500</v>
      </c>
      <c r="G24" s="11"/>
      <c r="H24" s="46"/>
      <c r="I24" s="46"/>
      <c r="J24" s="46"/>
      <c r="K24" s="46">
        <v>110500</v>
      </c>
      <c r="L24" s="7">
        <v>2</v>
      </c>
      <c r="M24" s="7">
        <v>250</v>
      </c>
      <c r="N24" s="7" t="s">
        <v>26</v>
      </c>
      <c r="O24" s="16">
        <f t="shared" si="5"/>
        <v>93925</v>
      </c>
      <c r="P24" s="10">
        <f t="shared" si="6"/>
        <v>221000</v>
      </c>
      <c r="Q24" s="31">
        <f t="shared" si="7"/>
        <v>276250</v>
      </c>
      <c r="R24" s="31">
        <f t="shared" si="4"/>
        <v>55250</v>
      </c>
      <c r="S24" s="5"/>
      <c r="T24" s="27">
        <f t="shared" si="8"/>
        <v>0</v>
      </c>
    </row>
    <row r="25" spans="1:20" ht="63.75" customHeight="1">
      <c r="A25" s="6">
        <v>17</v>
      </c>
      <c r="B25" s="4" t="s">
        <v>63</v>
      </c>
      <c r="C25" s="14" t="s">
        <v>208</v>
      </c>
      <c r="D25" s="14" t="s">
        <v>208</v>
      </c>
      <c r="E25" s="56"/>
      <c r="F25" s="65">
        <v>52000</v>
      </c>
      <c r="G25" s="11"/>
      <c r="H25" s="46"/>
      <c r="I25" s="46"/>
      <c r="J25" s="46"/>
      <c r="K25" s="46">
        <v>52000</v>
      </c>
      <c r="L25" s="7">
        <v>1.6</v>
      </c>
      <c r="M25" s="7">
        <v>150</v>
      </c>
      <c r="N25" s="7" t="s">
        <v>27</v>
      </c>
      <c r="O25" s="16">
        <f t="shared" si="5"/>
        <v>44200</v>
      </c>
      <c r="P25" s="10">
        <f t="shared" si="6"/>
        <v>104000</v>
      </c>
      <c r="Q25" s="31">
        <f t="shared" si="7"/>
        <v>130000</v>
      </c>
      <c r="R25" s="31">
        <f t="shared" si="4"/>
        <v>26000</v>
      </c>
      <c r="S25" s="5"/>
      <c r="T25" s="27">
        <f t="shared" si="8"/>
        <v>0</v>
      </c>
    </row>
    <row r="26" spans="1:20" ht="63.75" customHeight="1">
      <c r="A26" s="6">
        <v>18</v>
      </c>
      <c r="B26" s="4" t="s">
        <v>64</v>
      </c>
      <c r="C26" s="14" t="s">
        <v>209</v>
      </c>
      <c r="D26" s="7" t="s">
        <v>513</v>
      </c>
      <c r="E26" s="56"/>
      <c r="F26" s="65">
        <v>119557</v>
      </c>
      <c r="G26" s="11">
        <f>(I26+J26+K26)/3</f>
        <v>119556.33333333333</v>
      </c>
      <c r="H26" s="46"/>
      <c r="I26" s="46">
        <v>133239</v>
      </c>
      <c r="J26" s="46">
        <v>112930</v>
      </c>
      <c r="K26" s="46">
        <v>112500</v>
      </c>
      <c r="L26" s="7">
        <v>2.2999999999999998</v>
      </c>
      <c r="M26" s="7">
        <v>270</v>
      </c>
      <c r="N26" s="7" t="s">
        <v>512</v>
      </c>
      <c r="O26" s="16">
        <f t="shared" si="5"/>
        <v>95625</v>
      </c>
      <c r="P26" s="10">
        <f t="shared" si="6"/>
        <v>225000</v>
      </c>
      <c r="Q26" s="31">
        <f t="shared" si="7"/>
        <v>281250</v>
      </c>
      <c r="R26" s="31">
        <f>Q26-P26</f>
        <v>56250</v>
      </c>
      <c r="S26" s="5"/>
      <c r="T26" s="27">
        <f t="shared" si="8"/>
        <v>0</v>
      </c>
    </row>
    <row r="27" spans="1:20" ht="63.75" customHeight="1">
      <c r="A27" s="6"/>
      <c r="B27" s="4"/>
      <c r="C27" s="14"/>
      <c r="D27" s="7" t="s">
        <v>209</v>
      </c>
      <c r="E27" s="56"/>
      <c r="F27" s="65">
        <v>89075</v>
      </c>
      <c r="G27" s="11">
        <f>(I27+J27+K27)/2</f>
        <v>87075</v>
      </c>
      <c r="H27" s="46"/>
      <c r="I27" s="46">
        <v>94260</v>
      </c>
      <c r="J27" s="46">
        <v>79890</v>
      </c>
      <c r="K27" s="46"/>
      <c r="L27" s="7"/>
      <c r="M27" s="7"/>
      <c r="N27" s="7" t="s">
        <v>514</v>
      </c>
      <c r="O27" s="16"/>
      <c r="P27" s="10"/>
      <c r="Q27" s="31"/>
      <c r="R27" s="31"/>
      <c r="S27" s="5"/>
      <c r="T27" s="27"/>
    </row>
    <row r="28" spans="1:20" ht="63.75" customHeight="1">
      <c r="A28" s="6">
        <v>18</v>
      </c>
      <c r="B28" s="4"/>
      <c r="C28" s="14"/>
      <c r="D28" s="34" t="s">
        <v>515</v>
      </c>
      <c r="E28" s="56"/>
      <c r="F28" s="65">
        <v>109557</v>
      </c>
      <c r="G28" s="11">
        <f>(I28+J28+K28)/2</f>
        <v>87075</v>
      </c>
      <c r="H28" s="46"/>
      <c r="I28" s="46">
        <v>94260</v>
      </c>
      <c r="J28" s="46">
        <v>79890</v>
      </c>
      <c r="K28" s="46"/>
      <c r="L28" s="7">
        <v>2.2999999999999998</v>
      </c>
      <c r="M28" s="7">
        <v>270</v>
      </c>
      <c r="N28" s="7" t="s">
        <v>521</v>
      </c>
      <c r="O28" s="16">
        <f>K28*0.85</f>
        <v>0</v>
      </c>
      <c r="P28" s="10">
        <f>K28*2</f>
        <v>0</v>
      </c>
      <c r="Q28" s="31">
        <f>P28*1.25</f>
        <v>0</v>
      </c>
      <c r="R28" s="31">
        <f>Q28-P28</f>
        <v>0</v>
      </c>
      <c r="S28" s="5"/>
      <c r="T28" s="27">
        <f>S28*1.25</f>
        <v>0</v>
      </c>
    </row>
    <row r="29" spans="1:20" ht="63.75" customHeight="1">
      <c r="A29" s="6">
        <v>18</v>
      </c>
      <c r="B29" s="4"/>
      <c r="C29" s="14"/>
      <c r="D29" s="34" t="s">
        <v>516</v>
      </c>
      <c r="E29" s="56"/>
      <c r="F29" s="65"/>
      <c r="G29" s="11">
        <f>(I29+J29+K29)/3</f>
        <v>119556.33333333333</v>
      </c>
      <c r="H29" s="46"/>
      <c r="I29" s="46">
        <v>133239</v>
      </c>
      <c r="J29" s="46">
        <v>112930</v>
      </c>
      <c r="K29" s="46">
        <v>112500</v>
      </c>
      <c r="L29" s="7">
        <v>2.2999999999999998</v>
      </c>
      <c r="M29" s="7">
        <v>270</v>
      </c>
      <c r="N29" s="7" t="s">
        <v>512</v>
      </c>
      <c r="O29" s="16">
        <f>K29*0.85</f>
        <v>95625</v>
      </c>
      <c r="P29" s="10">
        <f>K29*2</f>
        <v>225000</v>
      </c>
      <c r="Q29" s="31">
        <f>P29*1.25</f>
        <v>281250</v>
      </c>
      <c r="R29" s="31">
        <f>Q29-P29</f>
        <v>56250</v>
      </c>
      <c r="S29" s="5"/>
      <c r="T29" s="27">
        <f>S29*1.25</f>
        <v>0</v>
      </c>
    </row>
    <row r="30" spans="1:20" ht="63.75" customHeight="1">
      <c r="A30" s="6"/>
      <c r="B30" s="4"/>
      <c r="C30" s="14"/>
      <c r="D30" s="34" t="s">
        <v>517</v>
      </c>
      <c r="E30" s="56"/>
      <c r="F30" s="65">
        <v>99075</v>
      </c>
      <c r="G30" s="11">
        <f>(I30+J30+K30)/2</f>
        <v>87075</v>
      </c>
      <c r="H30" s="46"/>
      <c r="I30" s="46">
        <v>94260</v>
      </c>
      <c r="J30" s="46">
        <v>79890</v>
      </c>
      <c r="K30" s="46"/>
      <c r="L30" s="7"/>
      <c r="M30" s="7"/>
      <c r="N30" s="7" t="s">
        <v>522</v>
      </c>
      <c r="O30" s="16"/>
      <c r="P30" s="10"/>
      <c r="Q30" s="31"/>
      <c r="R30" s="31"/>
      <c r="S30" s="5"/>
      <c r="T30" s="27"/>
    </row>
    <row r="31" spans="1:20" ht="63.75" customHeight="1">
      <c r="A31" s="6">
        <v>19</v>
      </c>
      <c r="B31" s="3" t="s">
        <v>97</v>
      </c>
      <c r="C31" s="9" t="s">
        <v>210</v>
      </c>
      <c r="D31" s="9" t="s">
        <v>210</v>
      </c>
      <c r="E31" s="56"/>
      <c r="F31" s="65">
        <v>36800</v>
      </c>
      <c r="G31" s="11"/>
      <c r="H31" s="46"/>
      <c r="I31" s="46"/>
      <c r="J31" s="46"/>
      <c r="K31" s="46">
        <v>36800</v>
      </c>
      <c r="L31" s="7">
        <v>1.2</v>
      </c>
      <c r="M31" s="7">
        <v>100</v>
      </c>
      <c r="N31" s="7" t="s">
        <v>114</v>
      </c>
      <c r="O31" s="16">
        <f>K31*0.85</f>
        <v>31280</v>
      </c>
      <c r="P31" s="10">
        <f>K31*2</f>
        <v>73600</v>
      </c>
      <c r="Q31" s="31">
        <f>P31*1.25</f>
        <v>92000</v>
      </c>
      <c r="R31" s="31">
        <f t="shared" si="4"/>
        <v>18400</v>
      </c>
      <c r="S31" s="5"/>
      <c r="T31" s="27">
        <f>S31*1.25</f>
        <v>0</v>
      </c>
    </row>
    <row r="32" spans="1:20" ht="63.75" customHeight="1">
      <c r="A32" s="6">
        <v>20</v>
      </c>
      <c r="B32" s="4" t="s">
        <v>65</v>
      </c>
      <c r="C32" s="14" t="s">
        <v>211</v>
      </c>
      <c r="D32" s="14" t="s">
        <v>211</v>
      </c>
      <c r="E32" s="56"/>
      <c r="F32" s="65">
        <v>69600</v>
      </c>
      <c r="G32" s="11"/>
      <c r="H32" s="46"/>
      <c r="I32" s="46"/>
      <c r="J32" s="46"/>
      <c r="K32" s="46">
        <v>69600</v>
      </c>
      <c r="L32" s="7">
        <v>2</v>
      </c>
      <c r="M32" s="7">
        <v>270</v>
      </c>
      <c r="N32" s="7" t="s">
        <v>33</v>
      </c>
      <c r="O32" s="16">
        <f>K32*0.85</f>
        <v>59160</v>
      </c>
      <c r="P32" s="10">
        <f>K32*2</f>
        <v>139200</v>
      </c>
      <c r="Q32" s="31">
        <f>P32*1.25</f>
        <v>174000</v>
      </c>
      <c r="R32" s="31">
        <f t="shared" si="4"/>
        <v>34800</v>
      </c>
      <c r="S32" s="5"/>
      <c r="T32" s="27">
        <f>S32*1.25</f>
        <v>0</v>
      </c>
    </row>
    <row r="33" spans="1:20" ht="63.75" customHeight="1">
      <c r="A33" s="6">
        <v>21</v>
      </c>
      <c r="B33" s="3" t="s">
        <v>98</v>
      </c>
      <c r="C33" s="9" t="s">
        <v>176</v>
      </c>
      <c r="D33" s="9" t="s">
        <v>176</v>
      </c>
      <c r="E33" s="56"/>
      <c r="F33" s="65">
        <v>19000</v>
      </c>
      <c r="G33" s="11"/>
      <c r="H33" s="46"/>
      <c r="I33" s="46"/>
      <c r="J33" s="46"/>
      <c r="K33" s="46">
        <v>19000</v>
      </c>
      <c r="L33" s="7">
        <v>0.7</v>
      </c>
      <c r="M33" s="7">
        <v>45</v>
      </c>
      <c r="N33" s="7" t="s">
        <v>115</v>
      </c>
      <c r="O33" s="16">
        <f>K33*0.85</f>
        <v>16150</v>
      </c>
      <c r="P33" s="10">
        <f>K33*2</f>
        <v>38000</v>
      </c>
      <c r="Q33" s="31">
        <f>P33*1.25</f>
        <v>47500</v>
      </c>
      <c r="R33" s="31">
        <f t="shared" si="4"/>
        <v>9500</v>
      </c>
      <c r="S33" s="5"/>
      <c r="T33" s="27">
        <f>S33*1.25</f>
        <v>0</v>
      </c>
    </row>
    <row r="34" spans="1:20" ht="63.75" customHeight="1">
      <c r="A34" s="6">
        <v>22</v>
      </c>
      <c r="B34" s="3" t="s">
        <v>99</v>
      </c>
      <c r="C34" s="14" t="s">
        <v>212</v>
      </c>
      <c r="D34" s="14" t="s">
        <v>212</v>
      </c>
      <c r="E34" s="56"/>
      <c r="F34" s="65">
        <v>35000</v>
      </c>
      <c r="G34" s="11"/>
      <c r="H34" s="46"/>
      <c r="I34" s="46"/>
      <c r="J34" s="46"/>
      <c r="K34" s="46">
        <v>35000</v>
      </c>
      <c r="L34" s="7">
        <v>1</v>
      </c>
      <c r="M34" s="7">
        <v>80</v>
      </c>
      <c r="N34" s="7" t="s">
        <v>116</v>
      </c>
      <c r="O34" s="16">
        <f>K34*0.85</f>
        <v>29750</v>
      </c>
      <c r="P34" s="10">
        <f>K34*2</f>
        <v>70000</v>
      </c>
      <c r="Q34" s="31">
        <f>P34*1.25</f>
        <v>87500</v>
      </c>
      <c r="R34" s="31">
        <f>Q34-P34</f>
        <v>17500</v>
      </c>
      <c r="S34" s="5"/>
      <c r="T34" s="27">
        <f>S34*1.25</f>
        <v>0</v>
      </c>
    </row>
    <row r="35" spans="1:20" ht="20.25" customHeight="1">
      <c r="A35" s="150" t="s">
        <v>158</v>
      </c>
      <c r="B35" s="150"/>
      <c r="C35" s="150"/>
      <c r="D35" s="29"/>
      <c r="E35" s="52"/>
      <c r="F35" s="66"/>
      <c r="G35" s="51"/>
      <c r="H35" s="52"/>
      <c r="I35" s="52"/>
      <c r="J35" s="52"/>
      <c r="K35" s="47"/>
      <c r="L35" s="18"/>
      <c r="M35" s="18"/>
      <c r="N35" s="18"/>
      <c r="O35" s="19"/>
      <c r="P35" s="20"/>
      <c r="Q35" s="19"/>
      <c r="R35" s="20"/>
      <c r="S35" s="5"/>
      <c r="T35" s="27"/>
    </row>
    <row r="36" spans="1:20" ht="63.75" customHeight="1">
      <c r="A36" s="7">
        <v>3</v>
      </c>
      <c r="B36" s="4" t="s">
        <v>67</v>
      </c>
      <c r="C36" s="14"/>
      <c r="D36" s="34" t="s">
        <v>364</v>
      </c>
      <c r="E36" s="56"/>
      <c r="F36" s="65">
        <v>52000</v>
      </c>
      <c r="G36" s="11">
        <f>(H36+I36+J36+K36)/4</f>
        <v>46999.75</v>
      </c>
      <c r="H36" s="46">
        <v>50801</v>
      </c>
      <c r="I36" s="46">
        <v>37618</v>
      </c>
      <c r="J36" s="46">
        <v>47580</v>
      </c>
      <c r="K36" s="46">
        <v>52000</v>
      </c>
      <c r="L36" s="7">
        <v>1.5</v>
      </c>
      <c r="M36" s="7">
        <v>90</v>
      </c>
      <c r="N36" s="7" t="s">
        <v>390</v>
      </c>
      <c r="O36" s="16">
        <f>K36*0.85</f>
        <v>44200</v>
      </c>
      <c r="P36" s="10">
        <f>K36*2</f>
        <v>104000</v>
      </c>
      <c r="Q36" s="31">
        <f>P36*1.25</f>
        <v>130000</v>
      </c>
      <c r="R36" s="31">
        <f>Q36-P36</f>
        <v>26000</v>
      </c>
      <c r="S36" s="5"/>
      <c r="T36" s="27">
        <f>S36*1.25</f>
        <v>0</v>
      </c>
    </row>
    <row r="37" spans="1:20" ht="63.75" customHeight="1">
      <c r="A37" s="7">
        <v>3</v>
      </c>
      <c r="B37" s="4" t="s">
        <v>67</v>
      </c>
      <c r="C37" s="14"/>
      <c r="D37" s="34" t="s">
        <v>365</v>
      </c>
      <c r="E37" s="56"/>
      <c r="F37" s="65">
        <v>67920</v>
      </c>
      <c r="G37" s="11">
        <f>(H37+I37+J37+K37)/4</f>
        <v>60746.5</v>
      </c>
      <c r="H37" s="46">
        <v>58810</v>
      </c>
      <c r="I37" s="46">
        <v>58676</v>
      </c>
      <c r="J37" s="46">
        <v>57580</v>
      </c>
      <c r="K37" s="46">
        <v>67920</v>
      </c>
      <c r="L37" s="7">
        <v>1.5</v>
      </c>
      <c r="M37" s="7">
        <v>90</v>
      </c>
      <c r="N37" s="7" t="s">
        <v>391</v>
      </c>
      <c r="O37" s="16">
        <f>K37*0.85</f>
        <v>57732</v>
      </c>
      <c r="P37" s="10">
        <f>K37*2</f>
        <v>135840</v>
      </c>
      <c r="Q37" s="31">
        <f>P37*1.25</f>
        <v>169800</v>
      </c>
      <c r="R37" s="31">
        <f>Q37-P37</f>
        <v>33960</v>
      </c>
      <c r="S37" s="5"/>
      <c r="T37" s="27">
        <f>S37*1.25</f>
        <v>0</v>
      </c>
    </row>
    <row r="38" spans="1:20" ht="63.75" customHeight="1">
      <c r="A38" s="7">
        <v>1</v>
      </c>
      <c r="B38" s="4" t="s">
        <v>66</v>
      </c>
      <c r="C38" s="14" t="s">
        <v>236</v>
      </c>
      <c r="D38" s="34" t="s">
        <v>236</v>
      </c>
      <c r="E38" s="56"/>
      <c r="F38" s="65">
        <v>52000</v>
      </c>
      <c r="G38" s="11"/>
      <c r="H38" s="46"/>
      <c r="I38" s="46"/>
      <c r="J38" s="46"/>
      <c r="K38" s="46">
        <v>52000</v>
      </c>
      <c r="L38" s="7">
        <v>1.3</v>
      </c>
      <c r="M38" s="7">
        <v>80</v>
      </c>
      <c r="N38" s="7" t="s">
        <v>10</v>
      </c>
      <c r="O38" s="16">
        <f>K38*0.85</f>
        <v>44200</v>
      </c>
      <c r="P38" s="10">
        <f>K38*2</f>
        <v>104000</v>
      </c>
      <c r="Q38" s="31">
        <f>P38*1.25</f>
        <v>130000</v>
      </c>
      <c r="R38" s="31">
        <f>Q38-P38</f>
        <v>26000</v>
      </c>
      <c r="S38" s="5"/>
      <c r="T38" s="27">
        <f>S38*1.25</f>
        <v>0</v>
      </c>
    </row>
    <row r="39" spans="1:20" ht="63.75" customHeight="1">
      <c r="A39" s="7">
        <v>3</v>
      </c>
      <c r="B39" s="4" t="s">
        <v>67</v>
      </c>
      <c r="C39" s="14" t="s">
        <v>239</v>
      </c>
      <c r="D39" s="34" t="s">
        <v>239</v>
      </c>
      <c r="E39" s="56"/>
      <c r="F39" s="65">
        <v>67920</v>
      </c>
      <c r="G39" s="11"/>
      <c r="H39" s="46"/>
      <c r="I39" s="46"/>
      <c r="J39" s="46"/>
      <c r="K39" s="46">
        <v>67920</v>
      </c>
      <c r="L39" s="7">
        <v>1.5</v>
      </c>
      <c r="M39" s="7">
        <v>90</v>
      </c>
      <c r="N39" s="7" t="s">
        <v>11</v>
      </c>
      <c r="O39" s="16">
        <f>K39*0.85</f>
        <v>57732</v>
      </c>
      <c r="P39" s="10">
        <f>K39*2</f>
        <v>135840</v>
      </c>
      <c r="Q39" s="31">
        <f>P39*1.25</f>
        <v>169800</v>
      </c>
      <c r="R39" s="31">
        <f>Q39-P39</f>
        <v>33960</v>
      </c>
      <c r="S39" s="5"/>
      <c r="T39" s="27">
        <f>S39*1.25</f>
        <v>0</v>
      </c>
    </row>
    <row r="40" spans="1:20" ht="39.75" customHeight="1">
      <c r="A40" s="150" t="s">
        <v>331</v>
      </c>
      <c r="B40" s="150"/>
      <c r="C40" s="150"/>
      <c r="D40" s="35"/>
      <c r="E40" s="59"/>
      <c r="F40" s="65"/>
      <c r="G40" s="22"/>
      <c r="H40" s="48"/>
      <c r="I40" s="48"/>
      <c r="J40" s="48"/>
      <c r="K40" s="48"/>
      <c r="L40" s="21"/>
      <c r="M40" s="21"/>
      <c r="N40" s="21"/>
      <c r="O40" s="19"/>
      <c r="P40" s="20"/>
      <c r="Q40" s="19"/>
      <c r="R40" s="20"/>
      <c r="S40" s="5"/>
      <c r="T40" s="27"/>
    </row>
    <row r="41" spans="1:20" ht="63.75" customHeight="1">
      <c r="A41" s="43">
        <v>1</v>
      </c>
      <c r="B41" s="4" t="s">
        <v>333</v>
      </c>
      <c r="C41" s="14"/>
      <c r="D41" s="34" t="s">
        <v>412</v>
      </c>
      <c r="E41" s="56"/>
      <c r="F41" s="65">
        <v>115000</v>
      </c>
      <c r="G41" s="11">
        <f>(H41+I41+J41+K41)/4</f>
        <v>28750</v>
      </c>
      <c r="H41" s="46"/>
      <c r="I41" s="46"/>
      <c r="J41" s="46"/>
      <c r="K41" s="46">
        <v>115000</v>
      </c>
      <c r="L41" s="7"/>
      <c r="M41" s="7"/>
      <c r="N41" s="7" t="s">
        <v>332</v>
      </c>
      <c r="O41" s="16"/>
      <c r="P41" s="10">
        <f>K41*2</f>
        <v>230000</v>
      </c>
      <c r="Q41" s="31">
        <f>P41*1.25</f>
        <v>287500</v>
      </c>
      <c r="R41" s="31">
        <f>Q41-P41</f>
        <v>57500</v>
      </c>
      <c r="S41" s="5"/>
      <c r="T41" s="27">
        <f>S41*1.25</f>
        <v>0</v>
      </c>
    </row>
    <row r="42" spans="1:20" ht="63.75" customHeight="1">
      <c r="A42" s="43">
        <v>2</v>
      </c>
      <c r="B42" s="4" t="s">
        <v>333</v>
      </c>
      <c r="C42" s="14"/>
      <c r="D42" s="34" t="s">
        <v>410</v>
      </c>
      <c r="E42" s="56"/>
      <c r="F42" s="65">
        <v>275000</v>
      </c>
      <c r="G42" s="11">
        <f>(H42+I42+J42+K42)/4</f>
        <v>68750</v>
      </c>
      <c r="H42" s="46"/>
      <c r="I42" s="46"/>
      <c r="J42" s="46"/>
      <c r="K42" s="46">
        <v>275000</v>
      </c>
      <c r="L42" s="7"/>
      <c r="M42" s="7"/>
      <c r="N42" s="7" t="s">
        <v>334</v>
      </c>
      <c r="O42" s="16"/>
      <c r="P42" s="10">
        <f>K42*2</f>
        <v>550000</v>
      </c>
      <c r="Q42" s="31">
        <f>P42*1.25</f>
        <v>687500</v>
      </c>
      <c r="R42" s="31">
        <f>Q42-P42</f>
        <v>137500</v>
      </c>
      <c r="S42" s="5"/>
      <c r="T42" s="27">
        <f>S42*1.25</f>
        <v>0</v>
      </c>
    </row>
    <row r="43" spans="1:20" ht="63.75" customHeight="1">
      <c r="A43" s="43">
        <v>3</v>
      </c>
      <c r="B43" s="4" t="s">
        <v>333</v>
      </c>
      <c r="C43" s="14"/>
      <c r="D43" s="34" t="s">
        <v>411</v>
      </c>
      <c r="E43" s="56"/>
      <c r="F43" s="65">
        <v>619390</v>
      </c>
      <c r="G43" s="11">
        <f>(H43+I43+J43+K43)/4</f>
        <v>154847.5</v>
      </c>
      <c r="H43" s="46"/>
      <c r="I43" s="46"/>
      <c r="J43" s="46"/>
      <c r="K43" s="46">
        <v>619390</v>
      </c>
      <c r="L43" s="7"/>
      <c r="M43" s="7"/>
      <c r="N43" s="7" t="s">
        <v>335</v>
      </c>
      <c r="O43" s="16"/>
      <c r="P43" s="10">
        <f>K43*2</f>
        <v>1238780</v>
      </c>
      <c r="Q43" s="31">
        <f>P43*1.25</f>
        <v>1548475</v>
      </c>
      <c r="R43" s="31">
        <f>Q43-P43</f>
        <v>309695</v>
      </c>
      <c r="S43" s="5"/>
      <c r="T43" s="27">
        <f>S43*1.25</f>
        <v>0</v>
      </c>
    </row>
    <row r="44" spans="1:20" ht="84" customHeight="1">
      <c r="A44" s="43">
        <v>4</v>
      </c>
      <c r="B44" s="4"/>
      <c r="C44" s="14"/>
      <c r="D44" s="34" t="s">
        <v>523</v>
      </c>
      <c r="E44" s="56"/>
      <c r="F44" s="73">
        <v>994390</v>
      </c>
      <c r="G44" s="11"/>
      <c r="H44" s="46"/>
      <c r="I44" s="46"/>
      <c r="J44" s="46"/>
      <c r="K44" s="46"/>
      <c r="L44" s="7"/>
      <c r="M44" s="7"/>
      <c r="N44" s="7" t="s">
        <v>538</v>
      </c>
      <c r="O44" s="16">
        <f>K44*0.85</f>
        <v>0</v>
      </c>
      <c r="P44" s="10">
        <f>K44*2</f>
        <v>0</v>
      </c>
      <c r="Q44" s="31">
        <f>P44*1.25</f>
        <v>0</v>
      </c>
      <c r="R44" s="31">
        <f>Q44-P44</f>
        <v>0</v>
      </c>
      <c r="S44" s="5"/>
      <c r="T44" s="27">
        <f>S44*1.25</f>
        <v>0</v>
      </c>
    </row>
    <row r="45" spans="1:20" ht="39.75" customHeight="1">
      <c r="A45" s="150" t="s">
        <v>336</v>
      </c>
      <c r="B45" s="150"/>
      <c r="C45" s="150"/>
      <c r="D45" s="35"/>
      <c r="E45" s="59"/>
      <c r="F45" s="65"/>
      <c r="G45" s="22"/>
      <c r="H45" s="48"/>
      <c r="I45" s="48"/>
      <c r="J45" s="48"/>
      <c r="K45" s="48"/>
      <c r="L45" s="21"/>
      <c r="M45" s="21"/>
      <c r="N45" s="21"/>
      <c r="O45" s="19"/>
      <c r="P45" s="20"/>
      <c r="Q45" s="19"/>
      <c r="R45" s="20"/>
      <c r="S45" s="5"/>
      <c r="T45" s="27"/>
    </row>
    <row r="46" spans="1:20" ht="80.25" customHeight="1">
      <c r="A46" s="43">
        <v>4</v>
      </c>
      <c r="B46" s="4" t="s">
        <v>333</v>
      </c>
      <c r="C46" s="14"/>
      <c r="D46" s="34" t="s">
        <v>397</v>
      </c>
      <c r="E46" s="56"/>
      <c r="F46" s="65">
        <v>57000</v>
      </c>
      <c r="G46" s="11">
        <f>(H46+I46+J46+K46)/3</f>
        <v>56966.666666666664</v>
      </c>
      <c r="H46" s="46">
        <v>60060</v>
      </c>
      <c r="I46" s="46"/>
      <c r="J46" s="46">
        <v>43840</v>
      </c>
      <c r="K46" s="46">
        <v>67000</v>
      </c>
      <c r="L46" s="7"/>
      <c r="M46" s="7"/>
      <c r="N46" s="7" t="s">
        <v>396</v>
      </c>
      <c r="O46" s="16">
        <f>K46*0.85</f>
        <v>56950</v>
      </c>
      <c r="P46" s="10">
        <f>K46*2</f>
        <v>134000</v>
      </c>
      <c r="Q46" s="31">
        <f>P46*1.25</f>
        <v>167500</v>
      </c>
      <c r="R46" s="31">
        <f>Q46-P46</f>
        <v>33500</v>
      </c>
      <c r="S46" s="5"/>
      <c r="T46" s="27">
        <f>S46*1.25</f>
        <v>0</v>
      </c>
    </row>
    <row r="47" spans="1:20" ht="63.75" customHeight="1">
      <c r="A47" s="43">
        <v>1</v>
      </c>
      <c r="B47" s="4" t="s">
        <v>333</v>
      </c>
      <c r="C47" s="14" t="s">
        <v>377</v>
      </c>
      <c r="D47" s="34" t="s">
        <v>398</v>
      </c>
      <c r="E47" s="56"/>
      <c r="F47" s="65">
        <v>71940</v>
      </c>
      <c r="G47" s="11">
        <f>(H47+I47+J47+K47)/4</f>
        <v>74159.75</v>
      </c>
      <c r="H47" s="46">
        <v>75075</v>
      </c>
      <c r="I47" s="46">
        <v>70724</v>
      </c>
      <c r="J47" s="46">
        <v>71940</v>
      </c>
      <c r="K47" s="46">
        <v>78900</v>
      </c>
      <c r="L47" s="7"/>
      <c r="M47" s="7"/>
      <c r="N47" s="7" t="s">
        <v>399</v>
      </c>
      <c r="O47" s="16">
        <f>K47*0.85</f>
        <v>67065</v>
      </c>
      <c r="P47" s="10">
        <f>K47*2</f>
        <v>157800</v>
      </c>
      <c r="Q47" s="31">
        <f>P47*1.25</f>
        <v>197250</v>
      </c>
      <c r="R47" s="31">
        <f>Q47-P47</f>
        <v>39450</v>
      </c>
      <c r="S47" s="5"/>
      <c r="T47" s="27">
        <f>S47*1.25</f>
        <v>0</v>
      </c>
    </row>
    <row r="48" spans="1:20" ht="63.75" customHeight="1">
      <c r="A48" s="43">
        <v>4</v>
      </c>
      <c r="B48" s="4" t="s">
        <v>333</v>
      </c>
      <c r="C48" s="14" t="s">
        <v>366</v>
      </c>
      <c r="D48" s="34" t="s">
        <v>401</v>
      </c>
      <c r="E48" s="56"/>
      <c r="F48" s="65">
        <v>94193</v>
      </c>
      <c r="G48" s="11">
        <f>(H48+I48+J48+K48)/3</f>
        <v>94193</v>
      </c>
      <c r="H48" s="46"/>
      <c r="I48" s="46">
        <v>73519</v>
      </c>
      <c r="J48" s="46">
        <v>118060</v>
      </c>
      <c r="K48" s="46">
        <v>91000</v>
      </c>
      <c r="L48" s="7"/>
      <c r="M48" s="7"/>
      <c r="N48" s="7" t="s">
        <v>400</v>
      </c>
      <c r="O48" s="16">
        <f>K48*0.85</f>
        <v>77350</v>
      </c>
      <c r="P48" s="10">
        <f>K48*2</f>
        <v>182000</v>
      </c>
      <c r="Q48" s="31">
        <f>P48*1.25</f>
        <v>227500</v>
      </c>
      <c r="R48" s="31">
        <f>Q48-P48</f>
        <v>45500</v>
      </c>
      <c r="S48" s="5"/>
      <c r="T48" s="27">
        <f>S48*1.25</f>
        <v>0</v>
      </c>
    </row>
    <row r="49" spans="1:20" ht="63.75" customHeight="1">
      <c r="A49" s="43"/>
      <c r="B49" s="4" t="s">
        <v>333</v>
      </c>
      <c r="C49" s="14"/>
      <c r="D49" s="34" t="s">
        <v>464</v>
      </c>
      <c r="E49" s="56"/>
      <c r="F49" s="65">
        <v>190317</v>
      </c>
      <c r="G49" s="11">
        <v>160000</v>
      </c>
      <c r="H49" s="46">
        <v>190317</v>
      </c>
      <c r="I49" s="46"/>
      <c r="J49" s="46"/>
      <c r="K49" s="46"/>
      <c r="L49" s="7"/>
      <c r="M49" s="7"/>
      <c r="N49" s="7"/>
      <c r="O49" s="16"/>
      <c r="P49" s="10"/>
      <c r="Q49" s="31"/>
      <c r="R49" s="31"/>
      <c r="S49" s="5"/>
      <c r="T49" s="27"/>
    </row>
    <row r="50" spans="1:20" ht="63.75" customHeight="1">
      <c r="A50" s="43">
        <v>2</v>
      </c>
      <c r="B50" s="4" t="s">
        <v>333</v>
      </c>
      <c r="C50" s="14" t="s">
        <v>367</v>
      </c>
      <c r="D50" s="34" t="s">
        <v>402</v>
      </c>
      <c r="E50" s="56">
        <v>79500</v>
      </c>
      <c r="F50" s="65">
        <v>83560</v>
      </c>
      <c r="G50" s="11">
        <f>(H50+I50+J50+K50)/4</f>
        <v>103535.5</v>
      </c>
      <c r="H50" s="46">
        <v>99100</v>
      </c>
      <c r="I50" s="46">
        <v>117982</v>
      </c>
      <c r="J50" s="46">
        <v>83560</v>
      </c>
      <c r="K50" s="46">
        <v>113500</v>
      </c>
      <c r="L50" s="7"/>
      <c r="M50" s="7"/>
      <c r="N50" s="7" t="s">
        <v>378</v>
      </c>
      <c r="O50" s="16">
        <f t="shared" ref="O50:O57" si="9">K50*0.85</f>
        <v>96475</v>
      </c>
      <c r="P50" s="10">
        <f t="shared" ref="P50:P57" si="10">K50*2</f>
        <v>227000</v>
      </c>
      <c r="Q50" s="31">
        <f>P50*1.25</f>
        <v>283750</v>
      </c>
      <c r="R50" s="31">
        <f t="shared" ref="R50:R57" si="11">Q50-P50</f>
        <v>56750</v>
      </c>
      <c r="S50" s="5"/>
      <c r="T50" s="27">
        <f t="shared" ref="T50:T57" si="12">S50*1.25</f>
        <v>0</v>
      </c>
    </row>
    <row r="51" spans="1:20" ht="63.75" customHeight="1">
      <c r="A51" s="43">
        <v>3</v>
      </c>
      <c r="B51" s="4" t="s">
        <v>333</v>
      </c>
      <c r="C51" s="14" t="s">
        <v>368</v>
      </c>
      <c r="D51" s="34" t="s">
        <v>403</v>
      </c>
      <c r="E51" s="56"/>
      <c r="F51" s="65">
        <v>240331</v>
      </c>
      <c r="G51" s="11">
        <f>(H51+I51+J51+K51)/4</f>
        <v>241331.25</v>
      </c>
      <c r="H51" s="46">
        <v>255069</v>
      </c>
      <c r="I51" s="46">
        <v>253966</v>
      </c>
      <c r="J51" s="46">
        <v>258290</v>
      </c>
      <c r="K51" s="46">
        <v>198000</v>
      </c>
      <c r="L51" s="7"/>
      <c r="M51" s="7"/>
      <c r="N51" s="7" t="s">
        <v>379</v>
      </c>
      <c r="O51" s="16">
        <f t="shared" si="9"/>
        <v>168300</v>
      </c>
      <c r="P51" s="10">
        <f t="shared" si="10"/>
        <v>396000</v>
      </c>
      <c r="Q51" s="31">
        <f>P51*1.25</f>
        <v>495000</v>
      </c>
      <c r="R51" s="31">
        <f t="shared" si="11"/>
        <v>99000</v>
      </c>
      <c r="S51" s="5"/>
      <c r="T51" s="27">
        <f t="shared" si="12"/>
        <v>0</v>
      </c>
    </row>
    <row r="52" spans="1:20" ht="63.75" customHeight="1">
      <c r="A52" s="43">
        <v>4</v>
      </c>
      <c r="B52" s="4" t="s">
        <v>333</v>
      </c>
      <c r="C52" s="14" t="s">
        <v>369</v>
      </c>
      <c r="D52" s="34" t="s">
        <v>404</v>
      </c>
      <c r="E52" s="56"/>
      <c r="F52" s="65">
        <v>514592</v>
      </c>
      <c r="G52" s="11">
        <f>(H52+I52+J52+K52)/3</f>
        <v>484592.33333333331</v>
      </c>
      <c r="H52" s="46">
        <v>400276</v>
      </c>
      <c r="I52" s="46">
        <v>563501</v>
      </c>
      <c r="J52" s="46"/>
      <c r="K52" s="46">
        <v>490000</v>
      </c>
      <c r="L52" s="7"/>
      <c r="M52" s="7"/>
      <c r="N52" s="7" t="s">
        <v>380</v>
      </c>
      <c r="O52" s="16">
        <f>K52*0.85</f>
        <v>416500</v>
      </c>
      <c r="P52" s="10">
        <f>K52*2</f>
        <v>980000</v>
      </c>
      <c r="Q52" s="31">
        <f t="shared" ref="Q52:Q59" si="13">P52*1.25</f>
        <v>1225000</v>
      </c>
      <c r="R52" s="31">
        <f>Q52-P52</f>
        <v>245000</v>
      </c>
      <c r="S52" s="5"/>
      <c r="T52" s="27">
        <f>S52*1.25</f>
        <v>0</v>
      </c>
    </row>
    <row r="53" spans="1:20" ht="63.75" customHeight="1">
      <c r="A53" s="43">
        <v>4</v>
      </c>
      <c r="B53" s="4" t="s">
        <v>333</v>
      </c>
      <c r="C53" s="14" t="s">
        <v>370</v>
      </c>
      <c r="D53" s="34" t="s">
        <v>405</v>
      </c>
      <c r="E53" s="56"/>
      <c r="F53" s="65">
        <v>398972</v>
      </c>
      <c r="G53" s="11">
        <f>(H53+I53+J53+K53)/4</f>
        <v>398972</v>
      </c>
      <c r="H53" s="46">
        <v>321964</v>
      </c>
      <c r="I53" s="46">
        <v>384524</v>
      </c>
      <c r="J53" s="46">
        <v>539400</v>
      </c>
      <c r="K53" s="46">
        <v>350000</v>
      </c>
      <c r="L53" s="7"/>
      <c r="M53" s="7"/>
      <c r="N53" s="7" t="s">
        <v>381</v>
      </c>
      <c r="O53" s="16">
        <f t="shared" si="9"/>
        <v>297500</v>
      </c>
      <c r="P53" s="10">
        <f t="shared" si="10"/>
        <v>700000</v>
      </c>
      <c r="Q53" s="31">
        <f t="shared" si="13"/>
        <v>875000</v>
      </c>
      <c r="R53" s="31">
        <f t="shared" si="11"/>
        <v>175000</v>
      </c>
      <c r="S53" s="5"/>
      <c r="T53" s="27">
        <f t="shared" si="12"/>
        <v>0</v>
      </c>
    </row>
    <row r="54" spans="1:20" ht="63.75" customHeight="1">
      <c r="A54" s="43">
        <v>4</v>
      </c>
      <c r="B54" s="4" t="s">
        <v>333</v>
      </c>
      <c r="C54" s="14" t="s">
        <v>371</v>
      </c>
      <c r="D54" s="34" t="s">
        <v>406</v>
      </c>
      <c r="E54" s="56"/>
      <c r="F54" s="65">
        <v>235375</v>
      </c>
      <c r="G54" s="11">
        <f>(H54+I54+J54+K54)/3</f>
        <v>235375.33333333334</v>
      </c>
      <c r="H54" s="46">
        <v>247633</v>
      </c>
      <c r="I54" s="46">
        <v>242993</v>
      </c>
      <c r="J54" s="46"/>
      <c r="K54" s="46">
        <v>215500</v>
      </c>
      <c r="L54" s="7"/>
      <c r="M54" s="7"/>
      <c r="N54" s="7" t="s">
        <v>382</v>
      </c>
      <c r="O54" s="16">
        <f t="shared" si="9"/>
        <v>183175</v>
      </c>
      <c r="P54" s="10">
        <f t="shared" si="10"/>
        <v>431000</v>
      </c>
      <c r="Q54" s="31">
        <f t="shared" si="13"/>
        <v>538750</v>
      </c>
      <c r="R54" s="31">
        <f t="shared" si="11"/>
        <v>107750</v>
      </c>
      <c r="S54" s="5"/>
      <c r="T54" s="27">
        <f t="shared" si="12"/>
        <v>0</v>
      </c>
    </row>
    <row r="55" spans="1:20" ht="63.75" customHeight="1">
      <c r="A55" s="43">
        <v>4</v>
      </c>
      <c r="B55" s="4" t="s">
        <v>333</v>
      </c>
      <c r="C55" s="14" t="s">
        <v>372</v>
      </c>
      <c r="D55" s="34" t="s">
        <v>408</v>
      </c>
      <c r="E55" s="56"/>
      <c r="F55" s="65">
        <v>372885</v>
      </c>
      <c r="G55" s="11">
        <f>(H55+I55+J55+K55)/4</f>
        <v>372881.75</v>
      </c>
      <c r="H55" s="46">
        <v>368000</v>
      </c>
      <c r="I55" s="46">
        <v>469947</v>
      </c>
      <c r="J55" s="46">
        <v>398080</v>
      </c>
      <c r="K55" s="46">
        <v>255500</v>
      </c>
      <c r="L55" s="7"/>
      <c r="M55" s="7"/>
      <c r="N55" s="7" t="s">
        <v>383</v>
      </c>
      <c r="O55" s="16">
        <f>K55*0.85</f>
        <v>217175</v>
      </c>
      <c r="P55" s="10">
        <f>K55*2</f>
        <v>511000</v>
      </c>
      <c r="Q55" s="31">
        <f t="shared" si="13"/>
        <v>638750</v>
      </c>
      <c r="R55" s="31">
        <f>Q55-P55</f>
        <v>127750</v>
      </c>
      <c r="S55" s="5"/>
      <c r="T55" s="27">
        <f>S55*1.25</f>
        <v>0</v>
      </c>
    </row>
    <row r="56" spans="1:20" ht="63.75" customHeight="1">
      <c r="A56" s="43">
        <v>4</v>
      </c>
      <c r="B56" s="4" t="s">
        <v>333</v>
      </c>
      <c r="C56" s="14" t="s">
        <v>373</v>
      </c>
      <c r="D56" s="34" t="s">
        <v>409</v>
      </c>
      <c r="E56" s="56"/>
      <c r="F56" s="65">
        <v>239154</v>
      </c>
      <c r="G56" s="11">
        <f>(H56+I56+J56+K56)/4</f>
        <v>239154</v>
      </c>
      <c r="H56" s="46">
        <v>203830</v>
      </c>
      <c r="I56" s="46">
        <v>253966</v>
      </c>
      <c r="J56" s="46">
        <v>248820</v>
      </c>
      <c r="K56" s="46">
        <v>250000</v>
      </c>
      <c r="L56" s="7"/>
      <c r="M56" s="7"/>
      <c r="N56" s="7" t="s">
        <v>384</v>
      </c>
      <c r="O56" s="16">
        <f>K56*0.85</f>
        <v>212500</v>
      </c>
      <c r="P56" s="10">
        <f>K56*2</f>
        <v>500000</v>
      </c>
      <c r="Q56" s="31">
        <f t="shared" si="13"/>
        <v>625000</v>
      </c>
      <c r="R56" s="31">
        <f>Q56-P56</f>
        <v>125000</v>
      </c>
      <c r="S56" s="5"/>
      <c r="T56" s="27">
        <f>S56*1.25</f>
        <v>0</v>
      </c>
    </row>
    <row r="57" spans="1:20" ht="63.75" customHeight="1">
      <c r="A57" s="7">
        <v>4</v>
      </c>
      <c r="B57" s="4" t="s">
        <v>333</v>
      </c>
      <c r="C57" s="14"/>
      <c r="D57" s="34" t="s">
        <v>466</v>
      </c>
      <c r="E57" s="56"/>
      <c r="F57" s="65">
        <v>641000</v>
      </c>
      <c r="G57" s="11">
        <f>(H57+I57+J57+K57)/4</f>
        <v>160250</v>
      </c>
      <c r="H57" s="46"/>
      <c r="I57" s="46"/>
      <c r="J57" s="46"/>
      <c r="K57" s="46">
        <v>641000</v>
      </c>
      <c r="L57" s="7"/>
      <c r="M57" s="7"/>
      <c r="N57" s="7" t="s">
        <v>465</v>
      </c>
      <c r="O57" s="16">
        <f t="shared" si="9"/>
        <v>544850</v>
      </c>
      <c r="P57" s="10">
        <f t="shared" si="10"/>
        <v>1282000</v>
      </c>
      <c r="Q57" s="31">
        <f t="shared" si="13"/>
        <v>1602500</v>
      </c>
      <c r="R57" s="31">
        <f t="shared" si="11"/>
        <v>320500</v>
      </c>
      <c r="S57" s="5"/>
      <c r="T57" s="27">
        <f t="shared" si="12"/>
        <v>0</v>
      </c>
    </row>
    <row r="58" spans="1:20" ht="63.75" customHeight="1">
      <c r="A58" s="7"/>
      <c r="B58" s="4"/>
      <c r="C58" s="14"/>
      <c r="D58" s="34" t="s">
        <v>524</v>
      </c>
      <c r="E58" s="56"/>
      <c r="F58" s="73">
        <v>1699000</v>
      </c>
      <c r="G58" s="11"/>
      <c r="H58" s="46"/>
      <c r="I58" s="46"/>
      <c r="J58" s="46"/>
      <c r="K58" s="46"/>
      <c r="L58" s="7"/>
      <c r="M58" s="7"/>
      <c r="N58" s="7" t="s">
        <v>525</v>
      </c>
      <c r="O58" s="16"/>
      <c r="P58" s="10"/>
      <c r="Q58" s="31"/>
      <c r="R58" s="31"/>
      <c r="S58" s="5"/>
      <c r="T58" s="27"/>
    </row>
    <row r="59" spans="1:20" ht="70.5" customHeight="1">
      <c r="A59" s="7">
        <v>4</v>
      </c>
      <c r="B59" s="4" t="s">
        <v>333</v>
      </c>
      <c r="C59" s="14"/>
      <c r="D59" s="7" t="s">
        <v>507</v>
      </c>
      <c r="E59" s="56"/>
      <c r="F59" s="65">
        <v>1800000</v>
      </c>
      <c r="G59" s="11">
        <f>(H59+I59+J59+K59)/4</f>
        <v>0</v>
      </c>
      <c r="H59" s="46"/>
      <c r="I59" s="46"/>
      <c r="J59" s="46"/>
      <c r="K59" s="46"/>
      <c r="L59" s="7"/>
      <c r="M59" s="7"/>
      <c r="N59" s="7" t="s">
        <v>508</v>
      </c>
      <c r="O59" s="16">
        <f>K59*0.85</f>
        <v>0</v>
      </c>
      <c r="P59" s="10">
        <f>K59*2</f>
        <v>0</v>
      </c>
      <c r="Q59" s="31">
        <f t="shared" si="13"/>
        <v>0</v>
      </c>
      <c r="R59" s="31">
        <f>Q59-P59</f>
        <v>0</v>
      </c>
      <c r="S59" s="5"/>
      <c r="T59" s="27">
        <f>S59*1.25</f>
        <v>0</v>
      </c>
    </row>
    <row r="60" spans="1:20" ht="29.25" customHeight="1">
      <c r="A60" s="150" t="s">
        <v>330</v>
      </c>
      <c r="B60" s="150"/>
      <c r="C60" s="150"/>
      <c r="D60" s="29"/>
      <c r="E60" s="59"/>
      <c r="F60" s="65"/>
      <c r="G60" s="22"/>
      <c r="H60" s="48"/>
      <c r="I60" s="48"/>
      <c r="J60" s="48"/>
      <c r="K60" s="48"/>
      <c r="L60" s="21"/>
      <c r="M60" s="21"/>
      <c r="N60" s="21"/>
      <c r="O60" s="19"/>
      <c r="P60" s="20"/>
      <c r="Q60" s="19"/>
      <c r="R60" s="20"/>
      <c r="S60" s="5"/>
      <c r="T60" s="27"/>
    </row>
    <row r="61" spans="1:20" ht="63.75" customHeight="1">
      <c r="A61" s="43">
        <v>1</v>
      </c>
      <c r="B61" s="4" t="s">
        <v>68</v>
      </c>
      <c r="C61" s="14" t="s">
        <v>240</v>
      </c>
      <c r="D61" s="34" t="s">
        <v>301</v>
      </c>
      <c r="E61" s="56"/>
      <c r="F61" s="65">
        <v>79500</v>
      </c>
      <c r="G61" s="11"/>
      <c r="H61" s="46"/>
      <c r="I61" s="46"/>
      <c r="J61" s="46"/>
      <c r="K61" s="46">
        <v>79500</v>
      </c>
      <c r="L61" s="7">
        <v>1.2</v>
      </c>
      <c r="M61" s="7">
        <v>160</v>
      </c>
      <c r="N61" s="7" t="s">
        <v>422</v>
      </c>
      <c r="O61" s="16">
        <f t="shared" ref="O61:O74" si="14">K61*0.85</f>
        <v>67575</v>
      </c>
      <c r="P61" s="10">
        <f t="shared" ref="P61:P74" si="15">K61*2</f>
        <v>159000</v>
      </c>
      <c r="Q61" s="31">
        <f>P61*1.25</f>
        <v>198750</v>
      </c>
      <c r="R61" s="31">
        <f>Q61-P61</f>
        <v>39750</v>
      </c>
      <c r="S61" s="5"/>
      <c r="T61" s="27">
        <f t="shared" ref="T61:T71" si="16">S61*1.25</f>
        <v>0</v>
      </c>
    </row>
    <row r="62" spans="1:20" ht="63.75" customHeight="1">
      <c r="A62" s="43">
        <v>2</v>
      </c>
      <c r="B62" s="4" t="s">
        <v>69</v>
      </c>
      <c r="C62" s="14" t="s">
        <v>241</v>
      </c>
      <c r="D62" s="34" t="s">
        <v>303</v>
      </c>
      <c r="E62" s="56"/>
      <c r="F62" s="65">
        <v>91000</v>
      </c>
      <c r="G62" s="11"/>
      <c r="H62" s="46"/>
      <c r="I62" s="46"/>
      <c r="J62" s="46"/>
      <c r="K62" s="46">
        <v>91000</v>
      </c>
      <c r="L62" s="7">
        <v>1.8</v>
      </c>
      <c r="M62" s="7">
        <v>190</v>
      </c>
      <c r="N62" s="43" t="s">
        <v>12</v>
      </c>
      <c r="O62" s="16">
        <f t="shared" si="14"/>
        <v>77350</v>
      </c>
      <c r="P62" s="10">
        <f t="shared" si="15"/>
        <v>182000</v>
      </c>
      <c r="Q62" s="31">
        <f t="shared" ref="Q62:Q167" si="17">P62*1.25</f>
        <v>227500</v>
      </c>
      <c r="R62" s="31">
        <f t="shared" ref="R62:R105" si="18">Q62-P62</f>
        <v>45500</v>
      </c>
      <c r="S62" s="5"/>
      <c r="T62" s="27">
        <f t="shared" si="16"/>
        <v>0</v>
      </c>
    </row>
    <row r="63" spans="1:20" ht="63.75" customHeight="1">
      <c r="A63" s="43">
        <v>3</v>
      </c>
      <c r="B63" s="4" t="s">
        <v>70</v>
      </c>
      <c r="C63" s="14" t="s">
        <v>242</v>
      </c>
      <c r="D63" s="34" t="s">
        <v>302</v>
      </c>
      <c r="E63" s="56"/>
      <c r="F63" s="65">
        <v>78900</v>
      </c>
      <c r="G63" s="11"/>
      <c r="H63" s="46"/>
      <c r="I63" s="46"/>
      <c r="J63" s="46"/>
      <c r="K63" s="46">
        <v>78900</v>
      </c>
      <c r="L63" s="7">
        <v>2.1</v>
      </c>
      <c r="M63" s="7">
        <v>210</v>
      </c>
      <c r="N63" s="43" t="s">
        <v>13</v>
      </c>
      <c r="O63" s="16">
        <f t="shared" si="14"/>
        <v>67065</v>
      </c>
      <c r="P63" s="10">
        <f t="shared" si="15"/>
        <v>157800</v>
      </c>
      <c r="Q63" s="31">
        <f t="shared" si="17"/>
        <v>197250</v>
      </c>
      <c r="R63" s="31">
        <f t="shared" si="18"/>
        <v>39450</v>
      </c>
      <c r="S63" s="5"/>
      <c r="T63" s="27">
        <f t="shared" si="16"/>
        <v>0</v>
      </c>
    </row>
    <row r="64" spans="1:20" ht="63.75" customHeight="1">
      <c r="A64" s="43">
        <v>4</v>
      </c>
      <c r="B64" s="4" t="s">
        <v>71</v>
      </c>
      <c r="C64" s="14" t="s">
        <v>243</v>
      </c>
      <c r="D64" s="34" t="s">
        <v>304</v>
      </c>
      <c r="E64" s="56"/>
      <c r="F64" s="65">
        <v>125500</v>
      </c>
      <c r="G64" s="11"/>
      <c r="H64" s="46"/>
      <c r="I64" s="46"/>
      <c r="J64" s="46"/>
      <c r="K64" s="46">
        <v>125500</v>
      </c>
      <c r="L64" s="7">
        <v>2.6</v>
      </c>
      <c r="M64" s="7">
        <v>250</v>
      </c>
      <c r="N64" s="43" t="s">
        <v>14</v>
      </c>
      <c r="O64" s="16">
        <f t="shared" si="14"/>
        <v>106675</v>
      </c>
      <c r="P64" s="10">
        <f t="shared" si="15"/>
        <v>251000</v>
      </c>
      <c r="Q64" s="31">
        <f t="shared" si="17"/>
        <v>313750</v>
      </c>
      <c r="R64" s="31">
        <f t="shared" si="18"/>
        <v>62750</v>
      </c>
      <c r="S64" s="5"/>
      <c r="T64" s="27">
        <f t="shared" si="16"/>
        <v>0</v>
      </c>
    </row>
    <row r="65" spans="1:20" ht="63.75" customHeight="1">
      <c r="A65" s="43">
        <v>5</v>
      </c>
      <c r="B65" s="4" t="s">
        <v>72</v>
      </c>
      <c r="C65" s="14" t="s">
        <v>244</v>
      </c>
      <c r="D65" s="34" t="s">
        <v>305</v>
      </c>
      <c r="E65" s="56"/>
      <c r="F65" s="65">
        <v>215500</v>
      </c>
      <c r="G65" s="11"/>
      <c r="H65" s="46"/>
      <c r="I65" s="46"/>
      <c r="J65" s="46"/>
      <c r="K65" s="46">
        <v>215500</v>
      </c>
      <c r="L65" s="7">
        <v>2.7</v>
      </c>
      <c r="M65" s="7">
        <v>250</v>
      </c>
      <c r="N65" s="43" t="s">
        <v>15</v>
      </c>
      <c r="O65" s="16">
        <f t="shared" si="14"/>
        <v>183175</v>
      </c>
      <c r="P65" s="10">
        <f t="shared" si="15"/>
        <v>431000</v>
      </c>
      <c r="Q65" s="31">
        <f t="shared" si="17"/>
        <v>538750</v>
      </c>
      <c r="R65" s="31">
        <f t="shared" si="18"/>
        <v>107750</v>
      </c>
      <c r="S65" s="5"/>
      <c r="T65" s="27">
        <f t="shared" si="16"/>
        <v>0</v>
      </c>
    </row>
    <row r="66" spans="1:20" ht="63.75" customHeight="1">
      <c r="A66" s="43">
        <v>6</v>
      </c>
      <c r="B66" s="4" t="s">
        <v>73</v>
      </c>
      <c r="C66" s="14" t="s">
        <v>245</v>
      </c>
      <c r="D66" s="34" t="s">
        <v>306</v>
      </c>
      <c r="E66" s="56"/>
      <c r="F66" s="65">
        <v>144000</v>
      </c>
      <c r="G66" s="11"/>
      <c r="H66" s="46"/>
      <c r="I66" s="46"/>
      <c r="J66" s="46"/>
      <c r="K66" s="46">
        <v>144000</v>
      </c>
      <c r="L66" s="7">
        <v>3.1</v>
      </c>
      <c r="M66" s="7">
        <v>270</v>
      </c>
      <c r="N66" s="43" t="s">
        <v>16</v>
      </c>
      <c r="O66" s="16">
        <f t="shared" si="14"/>
        <v>122400</v>
      </c>
      <c r="P66" s="10">
        <f t="shared" si="15"/>
        <v>288000</v>
      </c>
      <c r="Q66" s="31">
        <f t="shared" si="17"/>
        <v>360000</v>
      </c>
      <c r="R66" s="31">
        <f t="shared" si="18"/>
        <v>72000</v>
      </c>
      <c r="S66" s="5"/>
      <c r="T66" s="27">
        <f t="shared" si="16"/>
        <v>0</v>
      </c>
    </row>
    <row r="67" spans="1:20" ht="63.75" customHeight="1">
      <c r="A67" s="43">
        <v>7</v>
      </c>
      <c r="B67" s="4" t="s">
        <v>100</v>
      </c>
      <c r="C67" s="14" t="s">
        <v>177</v>
      </c>
      <c r="D67" s="34" t="s">
        <v>307</v>
      </c>
      <c r="E67" s="56"/>
      <c r="F67" s="65">
        <v>105000</v>
      </c>
      <c r="G67" s="11"/>
      <c r="H67" s="46"/>
      <c r="I67" s="46"/>
      <c r="J67" s="46"/>
      <c r="K67" s="46">
        <v>105000</v>
      </c>
      <c r="L67" s="7">
        <v>3.2</v>
      </c>
      <c r="M67" s="7">
        <v>270</v>
      </c>
      <c r="N67" s="43" t="s">
        <v>118</v>
      </c>
      <c r="O67" s="16">
        <f t="shared" si="14"/>
        <v>89250</v>
      </c>
      <c r="P67" s="10">
        <f t="shared" si="15"/>
        <v>210000</v>
      </c>
      <c r="Q67" s="31">
        <f t="shared" si="17"/>
        <v>262500</v>
      </c>
      <c r="R67" s="31">
        <f t="shared" si="18"/>
        <v>52500</v>
      </c>
      <c r="S67" s="5"/>
      <c r="T67" s="27">
        <f t="shared" si="16"/>
        <v>0</v>
      </c>
    </row>
    <row r="68" spans="1:20" ht="63.75" customHeight="1">
      <c r="A68" s="43">
        <v>8</v>
      </c>
      <c r="B68" s="4" t="s">
        <v>143</v>
      </c>
      <c r="C68" s="14" t="s">
        <v>178</v>
      </c>
      <c r="D68" s="34" t="s">
        <v>308</v>
      </c>
      <c r="E68" s="56"/>
      <c r="F68" s="65">
        <v>198000</v>
      </c>
      <c r="G68" s="11"/>
      <c r="H68" s="46"/>
      <c r="I68" s="46"/>
      <c r="J68" s="46"/>
      <c r="K68" s="46">
        <v>198000</v>
      </c>
      <c r="L68" s="7">
        <v>2</v>
      </c>
      <c r="M68" s="7">
        <v>500</v>
      </c>
      <c r="N68" s="43" t="s">
        <v>144</v>
      </c>
      <c r="O68" s="16">
        <f t="shared" si="14"/>
        <v>168300</v>
      </c>
      <c r="P68" s="10">
        <f t="shared" si="15"/>
        <v>396000</v>
      </c>
      <c r="Q68" s="31">
        <f t="shared" si="17"/>
        <v>495000</v>
      </c>
      <c r="R68" s="31">
        <f t="shared" si="18"/>
        <v>99000</v>
      </c>
      <c r="S68" s="5"/>
      <c r="T68" s="27">
        <f t="shared" si="16"/>
        <v>0</v>
      </c>
    </row>
    <row r="69" spans="1:20" ht="63.75" customHeight="1">
      <c r="A69" s="43">
        <v>9</v>
      </c>
      <c r="B69" s="4" t="s">
        <v>74</v>
      </c>
      <c r="C69" s="14" t="s">
        <v>179</v>
      </c>
      <c r="D69" s="34" t="s">
        <v>309</v>
      </c>
      <c r="E69" s="56"/>
      <c r="F69" s="65">
        <v>229000</v>
      </c>
      <c r="G69" s="11"/>
      <c r="H69" s="46"/>
      <c r="I69" s="46"/>
      <c r="J69" s="46"/>
      <c r="K69" s="46">
        <v>229000</v>
      </c>
      <c r="L69" s="7">
        <v>3.4</v>
      </c>
      <c r="M69" s="7">
        <v>280</v>
      </c>
      <c r="N69" s="43" t="s">
        <v>17</v>
      </c>
      <c r="O69" s="16">
        <f t="shared" si="14"/>
        <v>194650</v>
      </c>
      <c r="P69" s="10">
        <f t="shared" si="15"/>
        <v>458000</v>
      </c>
      <c r="Q69" s="31">
        <f t="shared" si="17"/>
        <v>572500</v>
      </c>
      <c r="R69" s="31">
        <f t="shared" si="18"/>
        <v>114500</v>
      </c>
      <c r="S69" s="5"/>
      <c r="T69" s="27">
        <f t="shared" si="16"/>
        <v>0</v>
      </c>
    </row>
    <row r="70" spans="1:20" ht="63.75" customHeight="1">
      <c r="A70" s="43">
        <v>10</v>
      </c>
      <c r="B70" s="4" t="s">
        <v>75</v>
      </c>
      <c r="C70" s="14" t="s">
        <v>237</v>
      </c>
      <c r="D70" s="34" t="s">
        <v>310</v>
      </c>
      <c r="E70" s="56"/>
      <c r="F70" s="65">
        <v>255500</v>
      </c>
      <c r="G70" s="11"/>
      <c r="H70" s="46"/>
      <c r="I70" s="46"/>
      <c r="J70" s="46"/>
      <c r="K70" s="46">
        <v>255500</v>
      </c>
      <c r="L70" s="7">
        <v>4.0999999999999996</v>
      </c>
      <c r="M70" s="7">
        <v>310</v>
      </c>
      <c r="N70" s="43" t="s">
        <v>18</v>
      </c>
      <c r="O70" s="16">
        <f t="shared" si="14"/>
        <v>217175</v>
      </c>
      <c r="P70" s="10">
        <f t="shared" si="15"/>
        <v>511000</v>
      </c>
      <c r="Q70" s="31">
        <f t="shared" si="17"/>
        <v>638750</v>
      </c>
      <c r="R70" s="31">
        <f t="shared" si="18"/>
        <v>127750</v>
      </c>
      <c r="S70" s="5"/>
      <c r="T70" s="27">
        <f t="shared" si="16"/>
        <v>0</v>
      </c>
    </row>
    <row r="71" spans="1:20" ht="63.75" customHeight="1">
      <c r="A71" s="43">
        <v>11</v>
      </c>
      <c r="B71" s="4" t="s">
        <v>76</v>
      </c>
      <c r="C71" s="14" t="s">
        <v>246</v>
      </c>
      <c r="D71" s="34" t="s">
        <v>311</v>
      </c>
      <c r="E71" s="56"/>
      <c r="F71" s="65">
        <v>250000</v>
      </c>
      <c r="G71" s="11"/>
      <c r="H71" s="46"/>
      <c r="I71" s="46"/>
      <c r="J71" s="46"/>
      <c r="K71" s="46">
        <v>250000</v>
      </c>
      <c r="L71" s="7">
        <v>3.9</v>
      </c>
      <c r="M71" s="7">
        <v>280</v>
      </c>
      <c r="N71" s="43" t="s">
        <v>19</v>
      </c>
      <c r="O71" s="16">
        <f t="shared" si="14"/>
        <v>212500</v>
      </c>
      <c r="P71" s="10">
        <f t="shared" si="15"/>
        <v>500000</v>
      </c>
      <c r="Q71" s="31">
        <f t="shared" si="17"/>
        <v>625000</v>
      </c>
      <c r="R71" s="31">
        <f t="shared" si="18"/>
        <v>125000</v>
      </c>
      <c r="S71" s="5"/>
      <c r="T71" s="27">
        <f t="shared" si="16"/>
        <v>0</v>
      </c>
    </row>
    <row r="72" spans="1:20" ht="63.75" customHeight="1">
      <c r="A72" s="43">
        <v>12</v>
      </c>
      <c r="B72" s="4" t="s">
        <v>77</v>
      </c>
      <c r="C72" s="14" t="s">
        <v>180</v>
      </c>
      <c r="D72" s="34" t="s">
        <v>312</v>
      </c>
      <c r="E72" s="56"/>
      <c r="F72" s="65">
        <v>490000</v>
      </c>
      <c r="G72" s="11"/>
      <c r="H72" s="46"/>
      <c r="I72" s="46"/>
      <c r="J72" s="46"/>
      <c r="K72" s="46">
        <v>490000</v>
      </c>
      <c r="L72" s="7">
        <v>15</v>
      </c>
      <c r="M72" s="7">
        <v>510</v>
      </c>
      <c r="N72" s="43" t="s">
        <v>20</v>
      </c>
      <c r="O72" s="16">
        <f t="shared" si="14"/>
        <v>416500</v>
      </c>
      <c r="P72" s="10">
        <f t="shared" si="15"/>
        <v>980000</v>
      </c>
      <c r="Q72" s="31">
        <f t="shared" si="17"/>
        <v>1225000</v>
      </c>
      <c r="R72" s="31">
        <f t="shared" si="18"/>
        <v>245000</v>
      </c>
      <c r="S72" s="5"/>
      <c r="T72" s="27">
        <f>S72*1.2</f>
        <v>0</v>
      </c>
    </row>
    <row r="73" spans="1:20" ht="63.75" customHeight="1">
      <c r="A73" s="43">
        <v>13</v>
      </c>
      <c r="B73" s="4" t="s">
        <v>145</v>
      </c>
      <c r="C73" s="14" t="s">
        <v>233</v>
      </c>
      <c r="D73" s="34" t="s">
        <v>313</v>
      </c>
      <c r="E73" s="56"/>
      <c r="F73" s="65">
        <v>641000</v>
      </c>
      <c r="G73" s="11"/>
      <c r="H73" s="46"/>
      <c r="I73" s="46"/>
      <c r="J73" s="46"/>
      <c r="K73" s="46">
        <v>641000</v>
      </c>
      <c r="L73" s="7">
        <v>18</v>
      </c>
      <c r="M73" s="7">
        <v>800</v>
      </c>
      <c r="N73" s="43" t="s">
        <v>146</v>
      </c>
      <c r="O73" s="16">
        <f t="shared" si="14"/>
        <v>544850</v>
      </c>
      <c r="P73" s="10">
        <f t="shared" si="15"/>
        <v>1282000</v>
      </c>
      <c r="Q73" s="31">
        <f t="shared" si="17"/>
        <v>1602500</v>
      </c>
      <c r="R73" s="31">
        <f t="shared" si="18"/>
        <v>320500</v>
      </c>
      <c r="S73" s="5"/>
      <c r="T73" s="27">
        <f>S73*1.2</f>
        <v>0</v>
      </c>
    </row>
    <row r="74" spans="1:20" ht="63.75" customHeight="1">
      <c r="A74" s="43">
        <v>14</v>
      </c>
      <c r="B74" s="4" t="s">
        <v>78</v>
      </c>
      <c r="C74" s="14" t="s">
        <v>247</v>
      </c>
      <c r="D74" s="34" t="s">
        <v>321</v>
      </c>
      <c r="E74" s="56"/>
      <c r="F74" s="65">
        <v>113500</v>
      </c>
      <c r="G74" s="11"/>
      <c r="H74" s="46"/>
      <c r="I74" s="46"/>
      <c r="J74" s="46"/>
      <c r="K74" s="46">
        <v>113500</v>
      </c>
      <c r="L74" s="7">
        <v>2.2999999999999998</v>
      </c>
      <c r="M74" s="7">
        <v>230</v>
      </c>
      <c r="N74" s="43" t="s">
        <v>34</v>
      </c>
      <c r="O74" s="16">
        <f t="shared" si="14"/>
        <v>96475</v>
      </c>
      <c r="P74" s="10">
        <f t="shared" si="15"/>
        <v>227000</v>
      </c>
      <c r="Q74" s="31">
        <f t="shared" si="17"/>
        <v>283750</v>
      </c>
      <c r="R74" s="31">
        <f t="shared" si="18"/>
        <v>56750</v>
      </c>
      <c r="S74" s="5"/>
      <c r="T74" s="27">
        <f t="shared" ref="T74:T79" si="19">S74*1.25</f>
        <v>0</v>
      </c>
    </row>
    <row r="75" spans="1:20" ht="63.75" customHeight="1">
      <c r="A75" s="43">
        <v>19</v>
      </c>
      <c r="B75" s="4" t="s">
        <v>80</v>
      </c>
      <c r="C75" s="14" t="s">
        <v>181</v>
      </c>
      <c r="D75" s="34" t="s">
        <v>314</v>
      </c>
      <c r="E75" s="56"/>
      <c r="F75" s="65">
        <v>440000</v>
      </c>
      <c r="G75" s="11"/>
      <c r="H75" s="46"/>
      <c r="I75" s="46"/>
      <c r="J75" s="46"/>
      <c r="K75" s="46">
        <v>440000</v>
      </c>
      <c r="L75" s="7">
        <v>14</v>
      </c>
      <c r="M75" s="7">
        <v>500</v>
      </c>
      <c r="N75" s="43" t="s">
        <v>36</v>
      </c>
      <c r="O75" s="16">
        <f t="shared" ref="O75:O87" si="20">K75*0.85</f>
        <v>374000</v>
      </c>
      <c r="P75" s="10">
        <f t="shared" ref="P75:P87" si="21">K75*2</f>
        <v>880000</v>
      </c>
      <c r="Q75" s="31">
        <f t="shared" si="17"/>
        <v>1100000</v>
      </c>
      <c r="R75" s="31">
        <f t="shared" si="18"/>
        <v>220000</v>
      </c>
      <c r="S75" s="5"/>
      <c r="T75" s="27">
        <f t="shared" si="19"/>
        <v>0</v>
      </c>
    </row>
    <row r="76" spans="1:20" ht="63.75" customHeight="1">
      <c r="A76" s="43">
        <v>20</v>
      </c>
      <c r="B76" s="4" t="s">
        <v>81</v>
      </c>
      <c r="C76" s="14" t="s">
        <v>182</v>
      </c>
      <c r="D76" s="34" t="s">
        <v>315</v>
      </c>
      <c r="E76" s="56"/>
      <c r="F76" s="65">
        <v>352000</v>
      </c>
      <c r="G76" s="11"/>
      <c r="H76" s="46"/>
      <c r="I76" s="46"/>
      <c r="J76" s="46"/>
      <c r="K76" s="46">
        <v>352000</v>
      </c>
      <c r="L76" s="7">
        <v>13</v>
      </c>
      <c r="M76" s="7">
        <v>450</v>
      </c>
      <c r="N76" s="43" t="s">
        <v>22</v>
      </c>
      <c r="O76" s="16">
        <f t="shared" si="20"/>
        <v>299200</v>
      </c>
      <c r="P76" s="10">
        <f t="shared" si="21"/>
        <v>704000</v>
      </c>
      <c r="Q76" s="31">
        <f t="shared" si="17"/>
        <v>880000</v>
      </c>
      <c r="R76" s="31">
        <f t="shared" si="18"/>
        <v>176000</v>
      </c>
      <c r="S76" s="5"/>
      <c r="T76" s="27">
        <f t="shared" si="19"/>
        <v>0</v>
      </c>
    </row>
    <row r="77" spans="1:20" ht="63.75" customHeight="1">
      <c r="A77" s="43">
        <v>21</v>
      </c>
      <c r="B77" s="4" t="s">
        <v>82</v>
      </c>
      <c r="C77" s="14" t="s">
        <v>183</v>
      </c>
      <c r="D77" s="34" t="s">
        <v>316</v>
      </c>
      <c r="E77" s="56"/>
      <c r="F77" s="65">
        <v>380000</v>
      </c>
      <c r="G77" s="11"/>
      <c r="H77" s="46"/>
      <c r="I77" s="46"/>
      <c r="J77" s="46"/>
      <c r="K77" s="46">
        <v>380000</v>
      </c>
      <c r="L77" s="7">
        <v>12</v>
      </c>
      <c r="M77" s="7">
        <v>400</v>
      </c>
      <c r="N77" s="43" t="s">
        <v>37</v>
      </c>
      <c r="O77" s="16">
        <f t="shared" si="20"/>
        <v>323000</v>
      </c>
      <c r="P77" s="10">
        <f t="shared" si="21"/>
        <v>760000</v>
      </c>
      <c r="Q77" s="31">
        <f t="shared" si="17"/>
        <v>950000</v>
      </c>
      <c r="R77" s="31">
        <f t="shared" si="18"/>
        <v>190000</v>
      </c>
      <c r="S77" s="5"/>
      <c r="T77" s="27">
        <f t="shared" si="19"/>
        <v>0</v>
      </c>
    </row>
    <row r="78" spans="1:20" ht="63.75" customHeight="1">
      <c r="A78" s="43">
        <v>23</v>
      </c>
      <c r="B78" s="4" t="s">
        <v>84</v>
      </c>
      <c r="C78" s="14" t="s">
        <v>251</v>
      </c>
      <c r="D78" s="34" t="s">
        <v>318</v>
      </c>
      <c r="E78" s="56"/>
      <c r="F78" s="65">
        <v>271000</v>
      </c>
      <c r="G78" s="11"/>
      <c r="H78" s="46"/>
      <c r="I78" s="46"/>
      <c r="J78" s="46"/>
      <c r="K78" s="46">
        <v>271000</v>
      </c>
      <c r="L78" s="7">
        <v>8</v>
      </c>
      <c r="M78" s="7">
        <v>415</v>
      </c>
      <c r="N78" s="43" t="s">
        <v>23</v>
      </c>
      <c r="O78" s="16">
        <f t="shared" si="20"/>
        <v>230350</v>
      </c>
      <c r="P78" s="10">
        <f t="shared" si="21"/>
        <v>542000</v>
      </c>
      <c r="Q78" s="31">
        <f t="shared" si="17"/>
        <v>677500</v>
      </c>
      <c r="R78" s="31">
        <f t="shared" si="18"/>
        <v>135500</v>
      </c>
      <c r="S78" s="5"/>
      <c r="T78" s="27">
        <f t="shared" si="19"/>
        <v>0</v>
      </c>
    </row>
    <row r="79" spans="1:20" ht="63.75" customHeight="1">
      <c r="A79" s="43">
        <v>24</v>
      </c>
      <c r="B79" s="4" t="s">
        <v>85</v>
      </c>
      <c r="C79" s="14" t="s">
        <v>252</v>
      </c>
      <c r="D79" s="34" t="s">
        <v>319</v>
      </c>
      <c r="E79" s="56"/>
      <c r="F79" s="65">
        <v>280000</v>
      </c>
      <c r="G79" s="11"/>
      <c r="H79" s="46"/>
      <c r="I79" s="46"/>
      <c r="J79" s="46"/>
      <c r="K79" s="46">
        <v>280000</v>
      </c>
      <c r="L79" s="7">
        <v>7</v>
      </c>
      <c r="M79" s="7">
        <v>370</v>
      </c>
      <c r="N79" s="43" t="s">
        <v>24</v>
      </c>
      <c r="O79" s="16">
        <f t="shared" si="20"/>
        <v>238000</v>
      </c>
      <c r="P79" s="10">
        <f t="shared" si="21"/>
        <v>560000</v>
      </c>
      <c r="Q79" s="31">
        <f t="shared" si="17"/>
        <v>700000</v>
      </c>
      <c r="R79" s="31">
        <f t="shared" si="18"/>
        <v>140000</v>
      </c>
      <c r="S79" s="5"/>
      <c r="T79" s="27">
        <f t="shared" si="19"/>
        <v>0</v>
      </c>
    </row>
    <row r="80" spans="1:20" ht="63.75" customHeight="1">
      <c r="A80" s="43">
        <v>27</v>
      </c>
      <c r="B80" s="4" t="s">
        <v>86</v>
      </c>
      <c r="C80" s="14" t="s">
        <v>229</v>
      </c>
      <c r="D80" s="34" t="s">
        <v>320</v>
      </c>
      <c r="E80" s="46"/>
      <c r="F80" s="65">
        <v>350000</v>
      </c>
      <c r="G80" s="11"/>
      <c r="H80" s="46"/>
      <c r="I80" s="46"/>
      <c r="J80" s="46"/>
      <c r="K80" s="46">
        <v>350000</v>
      </c>
      <c r="L80" s="7">
        <v>7</v>
      </c>
      <c r="M80" s="7">
        <v>350</v>
      </c>
      <c r="N80" s="43" t="s">
        <v>38</v>
      </c>
      <c r="O80" s="16">
        <f t="shared" si="20"/>
        <v>297500</v>
      </c>
      <c r="P80" s="10">
        <f t="shared" si="21"/>
        <v>700000</v>
      </c>
      <c r="Q80" s="31">
        <f t="shared" si="17"/>
        <v>875000</v>
      </c>
      <c r="R80" s="31">
        <f t="shared" si="18"/>
        <v>175000</v>
      </c>
      <c r="S80" s="5"/>
      <c r="T80" s="27">
        <f>S80*1.2</f>
        <v>0</v>
      </c>
    </row>
    <row r="81" spans="1:20" ht="63.75" customHeight="1">
      <c r="A81" s="43">
        <v>34</v>
      </c>
      <c r="B81" s="4" t="s">
        <v>104</v>
      </c>
      <c r="C81" s="14" t="s">
        <v>184</v>
      </c>
      <c r="D81" s="34" t="s">
        <v>322</v>
      </c>
      <c r="E81" s="46"/>
      <c r="F81" s="65">
        <v>180000</v>
      </c>
      <c r="G81" s="11"/>
      <c r="H81" s="46"/>
      <c r="I81" s="46"/>
      <c r="J81" s="46"/>
      <c r="K81" s="46">
        <v>180000</v>
      </c>
      <c r="L81" s="7">
        <v>3.5</v>
      </c>
      <c r="M81" s="7">
        <v>300</v>
      </c>
      <c r="N81" s="43" t="s">
        <v>129</v>
      </c>
      <c r="O81" s="16">
        <f t="shared" si="20"/>
        <v>153000</v>
      </c>
      <c r="P81" s="10">
        <f t="shared" si="21"/>
        <v>360000</v>
      </c>
      <c r="Q81" s="31">
        <f t="shared" si="17"/>
        <v>450000</v>
      </c>
      <c r="R81" s="31">
        <f t="shared" si="18"/>
        <v>90000</v>
      </c>
      <c r="S81" s="5"/>
      <c r="T81" s="27">
        <f>S81*1.25</f>
        <v>0</v>
      </c>
    </row>
    <row r="82" spans="1:20" ht="63.75" customHeight="1">
      <c r="A82" s="43">
        <v>36</v>
      </c>
      <c r="B82" s="4" t="s">
        <v>149</v>
      </c>
      <c r="C82" s="14" t="s">
        <v>254</v>
      </c>
      <c r="D82" s="34" t="s">
        <v>325</v>
      </c>
      <c r="E82" s="46"/>
      <c r="F82" s="65">
        <v>234000</v>
      </c>
      <c r="G82" s="11"/>
      <c r="H82" s="46"/>
      <c r="I82" s="46"/>
      <c r="J82" s="46"/>
      <c r="K82" s="46">
        <v>234000</v>
      </c>
      <c r="L82" s="7">
        <v>3</v>
      </c>
      <c r="M82" s="7">
        <v>485</v>
      </c>
      <c r="N82" s="43" t="s">
        <v>150</v>
      </c>
      <c r="O82" s="16">
        <f t="shared" si="20"/>
        <v>198900</v>
      </c>
      <c r="P82" s="10">
        <f t="shared" si="21"/>
        <v>468000</v>
      </c>
      <c r="Q82" s="31">
        <f t="shared" si="17"/>
        <v>585000</v>
      </c>
      <c r="R82" s="31">
        <f t="shared" si="18"/>
        <v>117000</v>
      </c>
      <c r="S82" s="5"/>
      <c r="T82" s="27">
        <f>S82*1.25</f>
        <v>0</v>
      </c>
    </row>
    <row r="83" spans="1:20" ht="37.5" customHeight="1">
      <c r="A83" s="150" t="s">
        <v>324</v>
      </c>
      <c r="B83" s="150"/>
      <c r="C83" s="150"/>
      <c r="D83" s="35"/>
      <c r="E83" s="59"/>
      <c r="F83" s="65"/>
      <c r="G83" s="22"/>
      <c r="H83" s="48"/>
      <c r="I83" s="48"/>
      <c r="J83" s="48"/>
      <c r="K83" s="48"/>
      <c r="L83" s="21"/>
      <c r="M83" s="21"/>
      <c r="N83" s="21"/>
      <c r="O83" s="19"/>
      <c r="P83" s="20"/>
      <c r="Q83" s="19"/>
      <c r="R83" s="20"/>
      <c r="S83" s="5"/>
      <c r="T83" s="27"/>
    </row>
    <row r="84" spans="1:20" ht="63.75" customHeight="1">
      <c r="A84" s="43">
        <v>1</v>
      </c>
      <c r="B84" s="4" t="s">
        <v>151</v>
      </c>
      <c r="C84" s="14" t="s">
        <v>255</v>
      </c>
      <c r="D84" s="34" t="s">
        <v>328</v>
      </c>
      <c r="E84" s="46"/>
      <c r="F84" s="65">
        <v>127000</v>
      </c>
      <c r="G84" s="11">
        <f>(H84+I84+J84+K84)/4</f>
        <v>31750</v>
      </c>
      <c r="H84" s="46"/>
      <c r="I84" s="46"/>
      <c r="J84" s="46"/>
      <c r="K84" s="46">
        <v>127000</v>
      </c>
      <c r="L84" s="7">
        <v>2.9</v>
      </c>
      <c r="M84" s="7">
        <v>310</v>
      </c>
      <c r="N84" s="7" t="s">
        <v>329</v>
      </c>
      <c r="O84" s="16">
        <f t="shared" si="20"/>
        <v>107950</v>
      </c>
      <c r="P84" s="10">
        <f t="shared" si="21"/>
        <v>254000</v>
      </c>
      <c r="Q84" s="31">
        <f t="shared" si="17"/>
        <v>317500</v>
      </c>
      <c r="R84" s="31">
        <f t="shared" si="18"/>
        <v>63500</v>
      </c>
      <c r="S84" s="5"/>
      <c r="T84" s="27">
        <f>S84*1.25</f>
        <v>0</v>
      </c>
    </row>
    <row r="85" spans="1:20" ht="63.75" customHeight="1">
      <c r="A85" s="7">
        <v>2</v>
      </c>
      <c r="B85" s="4" t="s">
        <v>152</v>
      </c>
      <c r="C85" s="14" t="s">
        <v>256</v>
      </c>
      <c r="D85" s="34" t="s">
        <v>326</v>
      </c>
      <c r="E85" s="46"/>
      <c r="F85" s="65">
        <v>265000</v>
      </c>
      <c r="G85" s="11">
        <f>(H85+I85+J85+K85)/4</f>
        <v>66250</v>
      </c>
      <c r="H85" s="46"/>
      <c r="I85" s="46"/>
      <c r="J85" s="46"/>
      <c r="K85" s="46">
        <v>265000</v>
      </c>
      <c r="L85" s="7">
        <v>6</v>
      </c>
      <c r="M85" s="7">
        <v>400</v>
      </c>
      <c r="N85" s="7" t="s">
        <v>153</v>
      </c>
      <c r="O85" s="16">
        <f t="shared" si="20"/>
        <v>225250</v>
      </c>
      <c r="P85" s="10">
        <f t="shared" si="21"/>
        <v>530000</v>
      </c>
      <c r="Q85" s="31">
        <f t="shared" si="17"/>
        <v>662500</v>
      </c>
      <c r="R85" s="31">
        <f t="shared" si="18"/>
        <v>132500</v>
      </c>
      <c r="S85" s="5"/>
      <c r="T85" s="27">
        <f>S85*1.25</f>
        <v>0</v>
      </c>
    </row>
    <row r="86" spans="1:20" ht="63.75" customHeight="1">
      <c r="A86" s="7">
        <v>3</v>
      </c>
      <c r="B86" s="4" t="s">
        <v>154</v>
      </c>
      <c r="C86" s="14" t="s">
        <v>257</v>
      </c>
      <c r="D86" s="34" t="s">
        <v>327</v>
      </c>
      <c r="E86" s="46"/>
      <c r="F86" s="65">
        <v>152000</v>
      </c>
      <c r="G86" s="11">
        <f>(H86+I86+J86+K86)/4</f>
        <v>77965</v>
      </c>
      <c r="H86" s="46"/>
      <c r="I86" s="46"/>
      <c r="J86" s="46">
        <v>159860</v>
      </c>
      <c r="K86" s="46">
        <v>152000</v>
      </c>
      <c r="L86" s="7">
        <v>3.1</v>
      </c>
      <c r="M86" s="7">
        <v>280</v>
      </c>
      <c r="N86" s="7" t="s">
        <v>155</v>
      </c>
      <c r="O86" s="16">
        <f t="shared" si="20"/>
        <v>129200</v>
      </c>
      <c r="P86" s="10">
        <f t="shared" si="21"/>
        <v>304000</v>
      </c>
      <c r="Q86" s="31">
        <f t="shared" si="17"/>
        <v>380000</v>
      </c>
      <c r="R86" s="31">
        <f t="shared" si="18"/>
        <v>76000</v>
      </c>
      <c r="S86" s="5"/>
      <c r="T86" s="27">
        <f>S86*1.25</f>
        <v>0</v>
      </c>
    </row>
    <row r="87" spans="1:20" ht="63.75" customHeight="1">
      <c r="A87" s="7">
        <v>4</v>
      </c>
      <c r="B87" s="4" t="s">
        <v>156</v>
      </c>
      <c r="C87" s="14" t="s">
        <v>267</v>
      </c>
      <c r="D87" s="34" t="s">
        <v>423</v>
      </c>
      <c r="E87" s="46"/>
      <c r="F87" s="65">
        <v>204000</v>
      </c>
      <c r="G87" s="11">
        <f>(H87+I87+J87+K87)/4</f>
        <v>51000</v>
      </c>
      <c r="H87" s="46"/>
      <c r="I87" s="46"/>
      <c r="J87" s="46"/>
      <c r="K87" s="46">
        <v>204000</v>
      </c>
      <c r="L87" s="7">
        <v>3.9</v>
      </c>
      <c r="M87" s="7">
        <v>490</v>
      </c>
      <c r="N87" s="7" t="s">
        <v>157</v>
      </c>
      <c r="O87" s="16">
        <f t="shared" si="20"/>
        <v>173400</v>
      </c>
      <c r="P87" s="10">
        <f t="shared" si="21"/>
        <v>408000</v>
      </c>
      <c r="Q87" s="31">
        <f t="shared" si="17"/>
        <v>510000</v>
      </c>
      <c r="R87" s="31">
        <f t="shared" si="18"/>
        <v>102000</v>
      </c>
      <c r="S87" s="5"/>
      <c r="T87" s="27">
        <f>S87*1.25</f>
        <v>0</v>
      </c>
    </row>
    <row r="88" spans="1:20" ht="47.25" customHeight="1">
      <c r="A88" s="150" t="s">
        <v>323</v>
      </c>
      <c r="B88" s="150"/>
      <c r="C88" s="150"/>
      <c r="D88" s="35"/>
      <c r="E88" s="59"/>
      <c r="F88" s="65"/>
      <c r="G88" s="22"/>
      <c r="H88" s="48"/>
      <c r="I88" s="48"/>
      <c r="J88" s="48"/>
      <c r="K88" s="48"/>
      <c r="L88" s="21"/>
      <c r="M88" s="21"/>
      <c r="N88" s="21"/>
      <c r="O88" s="19"/>
      <c r="P88" s="20"/>
      <c r="Q88" s="19"/>
      <c r="R88" s="20"/>
      <c r="S88" s="5"/>
      <c r="T88" s="27"/>
    </row>
    <row r="89" spans="1:20" ht="63.75" customHeight="1">
      <c r="A89" s="7">
        <v>22</v>
      </c>
      <c r="B89" s="4" t="s">
        <v>83</v>
      </c>
      <c r="C89" s="14" t="s">
        <v>250</v>
      </c>
      <c r="D89" s="34" t="s">
        <v>317</v>
      </c>
      <c r="E89" s="56"/>
      <c r="F89" s="65">
        <v>247000</v>
      </c>
      <c r="G89" s="11">
        <f>(H89+I89+J89+K89)/3</f>
        <v>228648.66666666666</v>
      </c>
      <c r="H89" s="46">
        <v>260136</v>
      </c>
      <c r="I89" s="46">
        <v>270810</v>
      </c>
      <c r="J89" s="46"/>
      <c r="K89" s="46">
        <v>155000</v>
      </c>
      <c r="L89" s="7">
        <v>9</v>
      </c>
      <c r="M89" s="7">
        <v>380</v>
      </c>
      <c r="N89" s="7" t="s">
        <v>454</v>
      </c>
      <c r="O89" s="16">
        <f>K89*0.85</f>
        <v>131750</v>
      </c>
      <c r="P89" s="10">
        <f>K89*2</f>
        <v>310000</v>
      </c>
      <c r="Q89" s="31">
        <f>P89*1.25</f>
        <v>387500</v>
      </c>
      <c r="R89" s="31">
        <f>Q89-P89</f>
        <v>77500</v>
      </c>
      <c r="S89" s="5"/>
      <c r="T89" s="27">
        <f>S89*1.25</f>
        <v>0</v>
      </c>
    </row>
    <row r="90" spans="1:20" ht="63.75" customHeight="1">
      <c r="A90" s="7"/>
      <c r="B90" s="4"/>
      <c r="C90" s="14"/>
      <c r="D90" s="34" t="s">
        <v>455</v>
      </c>
      <c r="E90" s="56"/>
      <c r="F90" s="65">
        <v>180000</v>
      </c>
      <c r="G90" s="11"/>
      <c r="H90" s="46">
        <v>180181</v>
      </c>
      <c r="I90" s="46"/>
      <c r="J90" s="46"/>
      <c r="K90" s="46"/>
      <c r="L90" s="7"/>
      <c r="M90" s="7"/>
      <c r="N90" s="7" t="s">
        <v>456</v>
      </c>
      <c r="O90" s="16"/>
      <c r="P90" s="10"/>
      <c r="Q90" s="31"/>
      <c r="R90" s="31"/>
      <c r="S90" s="5"/>
      <c r="T90" s="27"/>
    </row>
    <row r="91" spans="1:20" ht="63.75" customHeight="1">
      <c r="A91" s="7">
        <v>35</v>
      </c>
      <c r="B91" s="4" t="s">
        <v>147</v>
      </c>
      <c r="C91" s="14" t="s">
        <v>235</v>
      </c>
      <c r="D91" s="34" t="s">
        <v>235</v>
      </c>
      <c r="E91" s="46"/>
      <c r="F91" s="65">
        <v>950000</v>
      </c>
      <c r="G91" s="11">
        <f>(H91+I91+J91+K91)/4</f>
        <v>237500</v>
      </c>
      <c r="H91" s="46"/>
      <c r="I91" s="46"/>
      <c r="J91" s="46"/>
      <c r="K91" s="46">
        <v>950000</v>
      </c>
      <c r="L91" s="7">
        <v>15</v>
      </c>
      <c r="M91" s="7">
        <v>2200</v>
      </c>
      <c r="N91" s="7" t="s">
        <v>148</v>
      </c>
      <c r="O91" s="16">
        <f>K91*0.85</f>
        <v>807500</v>
      </c>
      <c r="P91" s="10">
        <f>K91*2</f>
        <v>1900000</v>
      </c>
      <c r="Q91" s="31">
        <f>P91*1.25</f>
        <v>2375000</v>
      </c>
      <c r="R91" s="31">
        <f>Q91-P91</f>
        <v>475000</v>
      </c>
      <c r="S91" s="5"/>
      <c r="T91" s="27">
        <f>S91*1.2</f>
        <v>0</v>
      </c>
    </row>
    <row r="92" spans="1:20" ht="59.25" customHeight="1">
      <c r="A92" s="150" t="s">
        <v>436</v>
      </c>
      <c r="B92" s="150"/>
      <c r="C92" s="150"/>
      <c r="D92" s="29"/>
      <c r="E92" s="59"/>
      <c r="F92" s="65"/>
      <c r="G92" s="22"/>
      <c r="H92" s="48"/>
      <c r="I92" s="48"/>
      <c r="J92" s="48"/>
      <c r="K92" s="48"/>
      <c r="L92" s="21"/>
      <c r="M92" s="21"/>
      <c r="N92" s="21"/>
      <c r="O92" s="19"/>
      <c r="P92" s="20"/>
      <c r="Q92" s="19"/>
      <c r="R92" s="20"/>
      <c r="S92" s="5"/>
      <c r="T92" s="27"/>
    </row>
    <row r="93" spans="1:20" ht="63.75" customHeight="1">
      <c r="A93" s="43">
        <v>31</v>
      </c>
      <c r="B93" s="4" t="s">
        <v>333</v>
      </c>
      <c r="C93" s="14" t="s">
        <v>232</v>
      </c>
      <c r="D93" s="44" t="s">
        <v>429</v>
      </c>
      <c r="E93" s="46"/>
      <c r="F93" s="65">
        <v>75460</v>
      </c>
      <c r="G93" s="11">
        <f>(H93+I93+J93+K93)/4</f>
        <v>88773.5</v>
      </c>
      <c r="H93" s="46">
        <v>97597</v>
      </c>
      <c r="I93" s="46">
        <v>89037</v>
      </c>
      <c r="J93" s="46">
        <v>75460</v>
      </c>
      <c r="K93" s="46">
        <v>93000</v>
      </c>
      <c r="L93" s="7">
        <v>1.2</v>
      </c>
      <c r="M93" s="7">
        <v>80</v>
      </c>
      <c r="N93" s="43" t="s">
        <v>430</v>
      </c>
      <c r="O93" s="16"/>
      <c r="P93" s="10">
        <f>K93*2</f>
        <v>186000</v>
      </c>
      <c r="Q93" s="31">
        <f>P93*1.25</f>
        <v>232500</v>
      </c>
      <c r="R93" s="31">
        <f>Q93-P93</f>
        <v>46500</v>
      </c>
      <c r="S93" s="5"/>
      <c r="T93" s="27">
        <f>S93*1.25</f>
        <v>0</v>
      </c>
    </row>
    <row r="94" spans="1:20" ht="63.75" customHeight="1">
      <c r="A94" s="43">
        <v>30</v>
      </c>
      <c r="B94" s="4" t="s">
        <v>333</v>
      </c>
      <c r="C94" s="14" t="s">
        <v>427</v>
      </c>
      <c r="D94" s="44" t="s">
        <v>427</v>
      </c>
      <c r="E94" s="46"/>
      <c r="F94" s="65">
        <v>58730</v>
      </c>
      <c r="G94" s="11">
        <f>(H94+I94+J94+K94)/3</f>
        <v>72572.666666666672</v>
      </c>
      <c r="H94" s="46">
        <v>77597</v>
      </c>
      <c r="I94" s="46">
        <v>81391</v>
      </c>
      <c r="J94" s="46">
        <v>58730</v>
      </c>
      <c r="K94" s="46"/>
      <c r="L94" s="7">
        <v>1.2</v>
      </c>
      <c r="M94" s="7">
        <v>80</v>
      </c>
      <c r="N94" s="43" t="s">
        <v>428</v>
      </c>
      <c r="O94" s="16"/>
      <c r="P94" s="10">
        <f>K94*2</f>
        <v>0</v>
      </c>
      <c r="Q94" s="31">
        <f>P94*1.25</f>
        <v>0</v>
      </c>
      <c r="R94" s="31">
        <f>Q94-P94</f>
        <v>0</v>
      </c>
      <c r="S94" s="5"/>
      <c r="T94" s="27">
        <f>S94*1.25</f>
        <v>0</v>
      </c>
    </row>
    <row r="95" spans="1:20" ht="63.75" customHeight="1">
      <c r="A95" s="7">
        <v>32</v>
      </c>
      <c r="B95" s="4" t="s">
        <v>101</v>
      </c>
      <c r="C95" s="14" t="s">
        <v>231</v>
      </c>
      <c r="D95" s="7" t="s">
        <v>356</v>
      </c>
      <c r="E95" s="46"/>
      <c r="F95" s="65">
        <v>145238</v>
      </c>
      <c r="G95" s="11">
        <f>(H95+I95+J95+K95)/1</f>
        <v>145238</v>
      </c>
      <c r="H95" s="46">
        <v>145238</v>
      </c>
      <c r="I95" s="46"/>
      <c r="J95" s="46"/>
      <c r="K95" s="46"/>
      <c r="L95" s="7">
        <v>2.4</v>
      </c>
      <c r="M95" s="7">
        <v>100</v>
      </c>
      <c r="N95" s="7" t="s">
        <v>117</v>
      </c>
      <c r="O95" s="16">
        <f>K95*0.85</f>
        <v>0</v>
      </c>
      <c r="P95" s="10">
        <f>K95*2</f>
        <v>0</v>
      </c>
      <c r="Q95" s="31">
        <f>P95*1.25</f>
        <v>0</v>
      </c>
      <c r="R95" s="31">
        <f>Q95-P95</f>
        <v>0</v>
      </c>
      <c r="S95" s="5"/>
      <c r="T95" s="27">
        <f>S95*1.25</f>
        <v>0</v>
      </c>
    </row>
    <row r="96" spans="1:20" ht="63.75" customHeight="1">
      <c r="A96" s="43">
        <v>32</v>
      </c>
      <c r="B96" s="4" t="s">
        <v>333</v>
      </c>
      <c r="C96" s="14" t="s">
        <v>432</v>
      </c>
      <c r="D96" s="45" t="s">
        <v>434</v>
      </c>
      <c r="E96" s="46"/>
      <c r="F96" s="65">
        <v>119990</v>
      </c>
      <c r="G96" s="11">
        <f>(H96+I96+J96+K96)/2</f>
        <v>120055</v>
      </c>
      <c r="H96" s="46">
        <v>120120</v>
      </c>
      <c r="I96" s="46"/>
      <c r="J96" s="46">
        <v>119990</v>
      </c>
      <c r="K96" s="46"/>
      <c r="L96" s="7">
        <v>2.4</v>
      </c>
      <c r="M96" s="7">
        <v>100</v>
      </c>
      <c r="N96" s="43" t="s">
        <v>433</v>
      </c>
      <c r="O96" s="16">
        <f>K96*0.85</f>
        <v>0</v>
      </c>
      <c r="P96" s="10">
        <f>K96*2</f>
        <v>0</v>
      </c>
      <c r="Q96" s="31">
        <f>P96*1.25</f>
        <v>0</v>
      </c>
      <c r="R96" s="31">
        <f>Q96-P96</f>
        <v>0</v>
      </c>
      <c r="S96" s="5"/>
      <c r="T96" s="27">
        <f>S96*1.25</f>
        <v>0</v>
      </c>
    </row>
    <row r="97" spans="1:22" ht="63.75" customHeight="1">
      <c r="A97" s="43">
        <v>30</v>
      </c>
      <c r="B97" s="4" t="s">
        <v>333</v>
      </c>
      <c r="C97" s="14" t="s">
        <v>230</v>
      </c>
      <c r="D97" s="45" t="s">
        <v>435</v>
      </c>
      <c r="E97" s="46"/>
      <c r="F97" s="65">
        <v>168805</v>
      </c>
      <c r="G97" s="11">
        <f>(H97+I97+J97+K97)/4</f>
        <v>168804.25</v>
      </c>
      <c r="H97" s="46">
        <v>205206</v>
      </c>
      <c r="I97" s="46">
        <v>171511</v>
      </c>
      <c r="J97" s="46">
        <v>153500</v>
      </c>
      <c r="K97" s="46">
        <v>145000</v>
      </c>
      <c r="L97" s="7">
        <v>1.2</v>
      </c>
      <c r="M97" s="7">
        <v>80</v>
      </c>
      <c r="N97" s="43" t="s">
        <v>431</v>
      </c>
      <c r="O97" s="16"/>
      <c r="P97" s="10">
        <f>K97*2</f>
        <v>290000</v>
      </c>
      <c r="Q97" s="31">
        <f>P97*1.25</f>
        <v>362500</v>
      </c>
      <c r="R97" s="31">
        <f>Q97-P97</f>
        <v>72500</v>
      </c>
      <c r="S97" s="5"/>
      <c r="T97" s="27">
        <f>S97*1.25</f>
        <v>0</v>
      </c>
    </row>
    <row r="98" spans="1:22" ht="63.75" customHeight="1">
      <c r="A98" s="43"/>
      <c r="B98" s="4" t="s">
        <v>333</v>
      </c>
      <c r="C98" s="14"/>
      <c r="D98" s="34" t="s">
        <v>441</v>
      </c>
      <c r="E98" s="46"/>
      <c r="F98" s="65">
        <v>66500</v>
      </c>
      <c r="G98" s="11">
        <f>(H98+I98+J98+K98)/4</f>
        <v>16625</v>
      </c>
      <c r="H98" s="46"/>
      <c r="I98"/>
      <c r="J98" s="46"/>
      <c r="K98" s="46">
        <v>66500</v>
      </c>
      <c r="L98" s="7"/>
      <c r="M98" s="7"/>
      <c r="N98" s="43" t="s">
        <v>437</v>
      </c>
      <c r="O98" s="16"/>
      <c r="P98" s="10"/>
      <c r="Q98" s="31"/>
      <c r="R98" s="31"/>
      <c r="S98" s="5"/>
      <c r="T98" s="27"/>
    </row>
    <row r="99" spans="1:22" ht="63.75" customHeight="1">
      <c r="A99" s="43"/>
      <c r="B99" s="4" t="s">
        <v>333</v>
      </c>
      <c r="C99" s="14"/>
      <c r="D99" s="34" t="s">
        <v>442</v>
      </c>
      <c r="E99" s="46"/>
      <c r="F99" s="65">
        <v>70588</v>
      </c>
      <c r="G99" s="11">
        <f>(H99+I99+J99+K99)/2</f>
        <v>70588</v>
      </c>
      <c r="H99" s="46">
        <v>82186</v>
      </c>
      <c r="I99" s="46"/>
      <c r="J99" s="46">
        <v>58990</v>
      </c>
      <c r="K99" s="46"/>
      <c r="L99" s="7"/>
      <c r="M99" s="7"/>
      <c r="N99" s="43" t="s">
        <v>440</v>
      </c>
      <c r="O99" s="16"/>
      <c r="P99" s="10"/>
      <c r="Q99" s="31"/>
      <c r="R99" s="31"/>
      <c r="S99" s="5"/>
      <c r="T99" s="27"/>
    </row>
    <row r="100" spans="1:22" ht="63.75" customHeight="1">
      <c r="A100" s="43"/>
      <c r="B100" s="4" t="s">
        <v>333</v>
      </c>
      <c r="C100" s="14"/>
      <c r="D100" s="34" t="s">
        <v>443</v>
      </c>
      <c r="E100" s="46"/>
      <c r="F100" s="65">
        <v>88353</v>
      </c>
      <c r="G100" s="11">
        <f>(H100+I100+J100+K100)/2</f>
        <v>88353</v>
      </c>
      <c r="H100" s="46">
        <v>102186</v>
      </c>
      <c r="I100" s="46"/>
      <c r="J100" s="46">
        <v>74520</v>
      </c>
      <c r="K100" s="46"/>
      <c r="L100" s="7"/>
      <c r="M100" s="7"/>
      <c r="N100" s="7" t="s">
        <v>439</v>
      </c>
      <c r="O100" s="16"/>
      <c r="P100" s="10"/>
      <c r="Q100" s="31"/>
      <c r="R100" s="31"/>
      <c r="S100" s="5"/>
      <c r="T100" s="27"/>
    </row>
    <row r="101" spans="1:22" ht="63.75" customHeight="1">
      <c r="A101" s="43"/>
      <c r="B101" s="4" t="s">
        <v>333</v>
      </c>
      <c r="C101" s="14"/>
      <c r="D101" s="34" t="s">
        <v>444</v>
      </c>
      <c r="E101" s="46"/>
      <c r="F101" s="65">
        <v>68159</v>
      </c>
      <c r="G101" s="11">
        <f>(H101+I101+J101+K101)/1</f>
        <v>68159</v>
      </c>
      <c r="H101" s="46">
        <v>68159</v>
      </c>
      <c r="I101" s="46"/>
      <c r="J101" s="46"/>
      <c r="K101" s="46"/>
      <c r="L101" s="7"/>
      <c r="M101" s="7"/>
      <c r="N101" s="7" t="s">
        <v>438</v>
      </c>
      <c r="O101" s="16"/>
      <c r="P101" s="10"/>
      <c r="Q101" s="31"/>
      <c r="R101" s="31"/>
      <c r="S101" s="5"/>
      <c r="T101" s="27"/>
    </row>
    <row r="102" spans="1:22" ht="63.75" customHeight="1">
      <c r="A102" s="43"/>
      <c r="B102" s="4" t="s">
        <v>333</v>
      </c>
      <c r="C102" s="14"/>
      <c r="D102" s="34" t="s">
        <v>519</v>
      </c>
      <c r="E102" s="46"/>
      <c r="F102" s="65">
        <v>61882</v>
      </c>
      <c r="G102" s="11">
        <f>(H102+I102+J102+K102)/4</f>
        <v>61882.5</v>
      </c>
      <c r="H102" s="55">
        <v>73623</v>
      </c>
      <c r="I102" s="46">
        <v>58947</v>
      </c>
      <c r="J102" s="46">
        <v>49960</v>
      </c>
      <c r="K102" s="46">
        <v>65000</v>
      </c>
      <c r="L102" s="7"/>
      <c r="M102" s="7"/>
      <c r="N102" s="7" t="s">
        <v>520</v>
      </c>
      <c r="O102" s="16"/>
      <c r="P102" s="10"/>
      <c r="Q102" s="31"/>
      <c r="R102" s="31"/>
      <c r="S102" s="5"/>
      <c r="T102" s="27"/>
    </row>
    <row r="103" spans="1:22" ht="63.75" customHeight="1">
      <c r="A103" s="43"/>
      <c r="B103" s="4" t="s">
        <v>333</v>
      </c>
      <c r="C103" s="14"/>
      <c r="D103" s="34" t="s">
        <v>518</v>
      </c>
      <c r="E103" s="46"/>
      <c r="F103" s="65">
        <v>76680</v>
      </c>
      <c r="G103" s="11">
        <f>(H103+I103+J103+K103)/4</f>
        <v>76680.25</v>
      </c>
      <c r="H103" s="46">
        <v>92937</v>
      </c>
      <c r="I103" s="46">
        <v>70794</v>
      </c>
      <c r="J103" s="46">
        <v>59990</v>
      </c>
      <c r="K103" s="46">
        <v>83000</v>
      </c>
      <c r="L103" s="7"/>
      <c r="M103" s="7"/>
      <c r="N103" s="7" t="s">
        <v>451</v>
      </c>
      <c r="O103" s="16"/>
      <c r="P103" s="10"/>
      <c r="Q103" s="31"/>
      <c r="R103" s="31"/>
      <c r="S103" s="5"/>
      <c r="T103" s="27"/>
    </row>
    <row r="104" spans="1:22" ht="63.75" customHeight="1">
      <c r="A104" s="43"/>
      <c r="B104" s="4" t="s">
        <v>333</v>
      </c>
      <c r="C104" s="14"/>
      <c r="D104" s="34" t="s">
        <v>462</v>
      </c>
      <c r="E104" s="46"/>
      <c r="F104" s="65">
        <v>75562</v>
      </c>
      <c r="G104" s="11">
        <f>(H104+I104+J104+K104)/2</f>
        <v>75562.5</v>
      </c>
      <c r="H104" s="46">
        <v>92425</v>
      </c>
      <c r="I104" s="46"/>
      <c r="J104" s="46">
        <v>58700</v>
      </c>
      <c r="K104" s="46"/>
      <c r="L104" s="7"/>
      <c r="M104" s="7"/>
      <c r="N104" s="7" t="s">
        <v>463</v>
      </c>
      <c r="O104" s="16"/>
      <c r="P104" s="10"/>
      <c r="Q104" s="31"/>
      <c r="R104" s="31"/>
      <c r="S104" s="5"/>
      <c r="T104" s="27"/>
    </row>
    <row r="105" spans="1:22" ht="63.75" customHeight="1">
      <c r="A105" s="7">
        <v>33</v>
      </c>
      <c r="B105" s="4" t="s">
        <v>102</v>
      </c>
      <c r="C105" s="14" t="s">
        <v>253</v>
      </c>
      <c r="D105" s="34" t="s">
        <v>253</v>
      </c>
      <c r="E105" s="46"/>
      <c r="F105" s="46">
        <v>95000</v>
      </c>
      <c r="G105" s="11">
        <f>(H105+I105+J105+K105)/4</f>
        <v>79367.1875</v>
      </c>
      <c r="H105" s="55">
        <v>71093.75</v>
      </c>
      <c r="I105" s="46">
        <v>82385</v>
      </c>
      <c r="J105" s="46">
        <v>68990</v>
      </c>
      <c r="K105" s="46">
        <v>95000</v>
      </c>
      <c r="L105" s="7">
        <v>1.9</v>
      </c>
      <c r="M105" s="7">
        <v>100</v>
      </c>
      <c r="N105" s="7" t="s">
        <v>119</v>
      </c>
      <c r="O105" s="16">
        <f>K105*0.85</f>
        <v>80750</v>
      </c>
      <c r="P105" s="10">
        <f>K105*2</f>
        <v>190000</v>
      </c>
      <c r="Q105" s="31">
        <f t="shared" si="17"/>
        <v>237500</v>
      </c>
      <c r="R105" s="31">
        <f t="shared" si="18"/>
        <v>47500</v>
      </c>
      <c r="S105" s="5"/>
      <c r="T105" s="27">
        <f>S105*1.25</f>
        <v>0</v>
      </c>
    </row>
    <row r="106" spans="1:22" s="41" customFormat="1" ht="63.75" customHeight="1">
      <c r="A106" s="7"/>
      <c r="B106" s="4" t="s">
        <v>290</v>
      </c>
      <c r="C106" s="14" t="s">
        <v>269</v>
      </c>
      <c r="D106" s="34" t="s">
        <v>269</v>
      </c>
      <c r="E106" s="46"/>
      <c r="F106" s="65">
        <v>35046</v>
      </c>
      <c r="G106" s="11">
        <f>(H106+I106+J106+K106)/3</f>
        <v>33822.666666666664</v>
      </c>
      <c r="H106" s="46">
        <v>37692</v>
      </c>
      <c r="I106" s="46">
        <v>31376</v>
      </c>
      <c r="J106" s="46">
        <v>32400</v>
      </c>
      <c r="K106" s="46"/>
      <c r="L106" s="7"/>
      <c r="M106" s="7"/>
      <c r="N106" s="7" t="s">
        <v>270</v>
      </c>
      <c r="O106" s="16"/>
      <c r="P106" s="37">
        <f>K106*2.5</f>
        <v>0</v>
      </c>
      <c r="Q106" s="38">
        <f t="shared" si="17"/>
        <v>0</v>
      </c>
      <c r="R106" s="38">
        <f>Q106-P106</f>
        <v>0</v>
      </c>
      <c r="S106" s="30">
        <v>75000</v>
      </c>
      <c r="T106" s="39">
        <f>S106*1.25</f>
        <v>93750</v>
      </c>
      <c r="U106" s="17"/>
      <c r="V106" s="40"/>
    </row>
    <row r="107" spans="1:22" s="41" customFormat="1" ht="63.75" customHeight="1">
      <c r="A107" s="7"/>
      <c r="B107" s="4" t="s">
        <v>289</v>
      </c>
      <c r="C107" s="14" t="s">
        <v>271</v>
      </c>
      <c r="D107" s="7" t="s">
        <v>357</v>
      </c>
      <c r="E107" s="46"/>
      <c r="F107" s="65">
        <v>141061</v>
      </c>
      <c r="G107" s="11"/>
      <c r="H107" s="46">
        <v>141061</v>
      </c>
      <c r="I107" s="46"/>
      <c r="J107" s="46"/>
      <c r="K107" s="46"/>
      <c r="L107" s="7"/>
      <c r="M107" s="7"/>
      <c r="N107" s="7" t="s">
        <v>272</v>
      </c>
      <c r="O107" s="16"/>
      <c r="P107" s="37">
        <f>K107*2.5</f>
        <v>0</v>
      </c>
      <c r="Q107" s="38">
        <f t="shared" si="17"/>
        <v>0</v>
      </c>
      <c r="R107" s="38">
        <f t="shared" ref="R107:R113" si="22">Q107-P107</f>
        <v>0</v>
      </c>
      <c r="S107" s="30">
        <v>211987</v>
      </c>
      <c r="T107" s="39"/>
      <c r="U107" s="17"/>
      <c r="V107" s="40"/>
    </row>
    <row r="108" spans="1:22" s="41" customFormat="1" ht="63.75" customHeight="1">
      <c r="A108" s="7"/>
      <c r="B108" s="4" t="s">
        <v>289</v>
      </c>
      <c r="C108" s="14" t="s">
        <v>271</v>
      </c>
      <c r="D108" s="7" t="s">
        <v>357</v>
      </c>
      <c r="E108" s="46"/>
      <c r="F108" s="65">
        <v>69980</v>
      </c>
      <c r="G108" s="11">
        <f>(H108+I108+J108+K108)/3</f>
        <v>95988.333333333328</v>
      </c>
      <c r="H108" s="46">
        <v>141061</v>
      </c>
      <c r="I108" s="46">
        <v>62924</v>
      </c>
      <c r="J108" s="46">
        <v>83980</v>
      </c>
      <c r="K108" s="46"/>
      <c r="L108" s="7"/>
      <c r="M108" s="7"/>
      <c r="N108" s="7" t="s">
        <v>272</v>
      </c>
      <c r="O108" s="16"/>
      <c r="P108" s="37">
        <f>K108*2.5</f>
        <v>0</v>
      </c>
      <c r="Q108" s="38">
        <f>P108*1.25</f>
        <v>0</v>
      </c>
      <c r="R108" s="38">
        <f>Q108-P108</f>
        <v>0</v>
      </c>
      <c r="S108" s="30">
        <v>211987</v>
      </c>
      <c r="T108" s="39"/>
      <c r="U108" s="17"/>
      <c r="V108" s="40"/>
    </row>
    <row r="109" spans="1:22" ht="63.75" customHeight="1">
      <c r="A109" s="7">
        <v>16</v>
      </c>
      <c r="B109" s="4" t="s">
        <v>79</v>
      </c>
      <c r="C109" s="14" t="s">
        <v>248</v>
      </c>
      <c r="D109" s="34" t="s">
        <v>495</v>
      </c>
      <c r="E109" s="56"/>
      <c r="F109" s="46">
        <v>125000</v>
      </c>
      <c r="G109" s="11">
        <f>(H109+I109+J109+K109)/4</f>
        <v>31250</v>
      </c>
      <c r="H109" s="46"/>
      <c r="I109" s="46"/>
      <c r="J109" s="46"/>
      <c r="K109" s="46">
        <v>125000</v>
      </c>
      <c r="L109" s="7">
        <v>3.5</v>
      </c>
      <c r="M109" s="7">
        <v>230</v>
      </c>
      <c r="N109" s="7" t="s">
        <v>35</v>
      </c>
      <c r="O109" s="16">
        <f>K109*0.85</f>
        <v>106250</v>
      </c>
      <c r="P109" s="10">
        <f>K109*2</f>
        <v>250000</v>
      </c>
      <c r="Q109" s="31">
        <f t="shared" si="17"/>
        <v>312500</v>
      </c>
      <c r="R109" s="31">
        <f t="shared" si="22"/>
        <v>62500</v>
      </c>
      <c r="S109" s="5"/>
      <c r="T109" s="27">
        <f>S109*1.25</f>
        <v>0</v>
      </c>
    </row>
    <row r="110" spans="1:22" ht="63.75" customHeight="1">
      <c r="A110" s="7">
        <v>17</v>
      </c>
      <c r="B110" s="4" t="s">
        <v>142</v>
      </c>
      <c r="C110" s="14" t="s">
        <v>249</v>
      </c>
      <c r="D110" s="14"/>
      <c r="E110" s="56"/>
      <c r="F110" s="65"/>
      <c r="G110" s="11">
        <f>(H110+I110+J110+K110)/4</f>
        <v>19500</v>
      </c>
      <c r="H110" s="46"/>
      <c r="I110" s="46"/>
      <c r="J110" s="46"/>
      <c r="K110" s="46">
        <v>78000</v>
      </c>
      <c r="L110" s="7">
        <v>1</v>
      </c>
      <c r="M110" s="7">
        <v>190</v>
      </c>
      <c r="N110" s="7" t="s">
        <v>141</v>
      </c>
      <c r="O110" s="16">
        <f>K110*0.85</f>
        <v>66300</v>
      </c>
      <c r="P110" s="10">
        <f>K110*2</f>
        <v>156000</v>
      </c>
      <c r="Q110" s="31">
        <f t="shared" si="17"/>
        <v>195000</v>
      </c>
      <c r="R110" s="31">
        <f t="shared" si="22"/>
        <v>39000</v>
      </c>
      <c r="S110" s="5"/>
      <c r="T110" s="27">
        <f>S110*1.25</f>
        <v>0</v>
      </c>
    </row>
    <row r="111" spans="1:22" ht="63.75" customHeight="1">
      <c r="A111" s="7">
        <v>18</v>
      </c>
      <c r="B111" s="3" t="s">
        <v>139</v>
      </c>
      <c r="C111" s="9" t="s">
        <v>238</v>
      </c>
      <c r="D111" s="9"/>
      <c r="E111" s="46"/>
      <c r="F111" s="65"/>
      <c r="G111" s="11">
        <f>(H111+I111+J111+K111)/4</f>
        <v>20750</v>
      </c>
      <c r="H111" s="46"/>
      <c r="I111" s="46"/>
      <c r="J111" s="46"/>
      <c r="K111" s="46">
        <v>83000</v>
      </c>
      <c r="L111" s="7">
        <v>1</v>
      </c>
      <c r="M111" s="7">
        <v>190</v>
      </c>
      <c r="N111" s="7" t="s">
        <v>140</v>
      </c>
      <c r="O111" s="16">
        <f>K111*0.85</f>
        <v>70550</v>
      </c>
      <c r="P111" s="10">
        <f>K111*2</f>
        <v>166000</v>
      </c>
      <c r="Q111" s="31">
        <f t="shared" si="17"/>
        <v>207500</v>
      </c>
      <c r="R111" s="31">
        <f t="shared" si="22"/>
        <v>41500</v>
      </c>
      <c r="S111" s="5"/>
      <c r="T111" s="27">
        <f>S111*1.25</f>
        <v>0</v>
      </c>
    </row>
    <row r="112" spans="1:22" ht="63.75" customHeight="1">
      <c r="A112" s="6">
        <v>17</v>
      </c>
      <c r="B112" s="3" t="s">
        <v>103</v>
      </c>
      <c r="C112" s="9" t="s">
        <v>224</v>
      </c>
      <c r="D112" s="9"/>
      <c r="E112" s="46"/>
      <c r="F112" s="65"/>
      <c r="G112" s="11">
        <f>(H112+I112+J112+K112)/4</f>
        <v>16250</v>
      </c>
      <c r="H112" s="46"/>
      <c r="I112" s="46"/>
      <c r="J112" s="46"/>
      <c r="K112" s="46">
        <v>65000</v>
      </c>
      <c r="L112" s="7">
        <v>1</v>
      </c>
      <c r="M112" s="7">
        <v>140</v>
      </c>
      <c r="N112" s="7" t="s">
        <v>120</v>
      </c>
      <c r="O112" s="16">
        <f>K112*0.85</f>
        <v>55250</v>
      </c>
      <c r="P112" s="10">
        <f>K112*2</f>
        <v>130000</v>
      </c>
      <c r="Q112" s="31">
        <f t="shared" si="17"/>
        <v>162500</v>
      </c>
      <c r="R112" s="31">
        <f t="shared" si="22"/>
        <v>32500</v>
      </c>
      <c r="S112" s="5"/>
      <c r="T112" s="27">
        <f>S112*1.25</f>
        <v>0</v>
      </c>
    </row>
    <row r="113" spans="1:22" s="41" customFormat="1" ht="63.75" customHeight="1">
      <c r="A113" s="7"/>
      <c r="B113" s="4" t="s">
        <v>292</v>
      </c>
      <c r="C113" s="14" t="s">
        <v>273</v>
      </c>
      <c r="D113" s="7" t="s">
        <v>356</v>
      </c>
      <c r="E113" s="46"/>
      <c r="F113" s="65"/>
      <c r="G113" s="11">
        <f>(H113+I113+J113+K113)/4</f>
        <v>0</v>
      </c>
      <c r="H113" s="46"/>
      <c r="I113" s="46"/>
      <c r="J113" s="46"/>
      <c r="K113" s="46"/>
      <c r="L113" s="7"/>
      <c r="M113" s="7"/>
      <c r="N113" s="7" t="s">
        <v>274</v>
      </c>
      <c r="O113" s="30"/>
      <c r="P113" s="37">
        <f>K113*2.65</f>
        <v>0</v>
      </c>
      <c r="Q113" s="38">
        <f t="shared" si="17"/>
        <v>0</v>
      </c>
      <c r="R113" s="38">
        <f t="shared" si="22"/>
        <v>0</v>
      </c>
      <c r="S113" s="30">
        <v>231955</v>
      </c>
      <c r="T113" s="39"/>
      <c r="U113" s="17"/>
      <c r="V113" s="40"/>
    </row>
    <row r="114" spans="1:22" ht="54.75" customHeight="1">
      <c r="A114" s="150" t="s">
        <v>170</v>
      </c>
      <c r="B114" s="150"/>
      <c r="C114" s="150"/>
      <c r="D114" s="29"/>
      <c r="E114" s="52"/>
      <c r="F114" s="66"/>
      <c r="G114" s="51"/>
      <c r="H114" s="52"/>
      <c r="I114" s="52"/>
      <c r="J114" s="52"/>
      <c r="K114" s="47"/>
      <c r="L114" s="18"/>
      <c r="M114" s="18"/>
      <c r="N114" s="18"/>
      <c r="O114" s="19"/>
      <c r="P114" s="20"/>
      <c r="Q114" s="19"/>
      <c r="R114" s="20"/>
      <c r="S114" s="5"/>
      <c r="T114" s="27"/>
    </row>
    <row r="115" spans="1:22" ht="63.75" customHeight="1">
      <c r="A115" s="6">
        <v>2</v>
      </c>
      <c r="B115" s="3" t="s">
        <v>87</v>
      </c>
      <c r="C115" s="9" t="s">
        <v>185</v>
      </c>
      <c r="D115" s="34" t="s">
        <v>185</v>
      </c>
      <c r="E115" s="58"/>
      <c r="F115" s="65">
        <v>78000</v>
      </c>
      <c r="G115" s="11">
        <f>(H115+I115+J115+K115)/3</f>
        <v>72189.333333333328</v>
      </c>
      <c r="H115" s="49"/>
      <c r="I115" s="49">
        <v>64688</v>
      </c>
      <c r="J115" s="49">
        <v>73880</v>
      </c>
      <c r="K115" s="49">
        <v>78000</v>
      </c>
      <c r="L115" s="6">
        <v>2.1</v>
      </c>
      <c r="M115" s="6">
        <v>140</v>
      </c>
      <c r="N115" s="6" t="s">
        <v>39</v>
      </c>
      <c r="O115" s="16">
        <f>K115*0.85</f>
        <v>66300</v>
      </c>
      <c r="P115" s="10">
        <f>K115*2</f>
        <v>156000</v>
      </c>
      <c r="Q115" s="31">
        <f t="shared" si="17"/>
        <v>195000</v>
      </c>
      <c r="R115" s="31">
        <f>Q115-P115</f>
        <v>39000</v>
      </c>
      <c r="S115" s="5"/>
      <c r="T115" s="27">
        <f t="shared" ref="T115:T130" si="23">S115*1.25</f>
        <v>0</v>
      </c>
    </row>
    <row r="116" spans="1:22" ht="63.75" customHeight="1">
      <c r="A116" s="7">
        <v>3</v>
      </c>
      <c r="B116" s="3" t="s">
        <v>88</v>
      </c>
      <c r="C116" s="9" t="s">
        <v>186</v>
      </c>
      <c r="D116" s="34" t="s">
        <v>362</v>
      </c>
      <c r="E116" s="58"/>
      <c r="F116" s="65">
        <v>73000</v>
      </c>
      <c r="G116" s="11">
        <f>(H116+I116+J116+K116)/3</f>
        <v>49425</v>
      </c>
      <c r="H116" s="49"/>
      <c r="I116" s="49">
        <v>33375</v>
      </c>
      <c r="J116" s="49">
        <v>41900</v>
      </c>
      <c r="K116" s="49">
        <v>73000</v>
      </c>
      <c r="L116" s="6">
        <v>2.4</v>
      </c>
      <c r="M116" s="6">
        <v>160</v>
      </c>
      <c r="N116" s="6" t="s">
        <v>21</v>
      </c>
      <c r="O116" s="16">
        <f>K116*0.85</f>
        <v>62050</v>
      </c>
      <c r="P116" s="10">
        <f>K116*2</f>
        <v>146000</v>
      </c>
      <c r="Q116" s="31">
        <f t="shared" si="17"/>
        <v>182500</v>
      </c>
      <c r="R116" s="31">
        <f t="shared" ref="R116:R133" si="24">Q116-P116</f>
        <v>36500</v>
      </c>
      <c r="S116" s="5"/>
      <c r="T116" s="27">
        <f t="shared" si="23"/>
        <v>0</v>
      </c>
    </row>
    <row r="117" spans="1:22" ht="63.75" customHeight="1">
      <c r="A117" s="7">
        <v>5</v>
      </c>
      <c r="B117" s="3" t="s">
        <v>89</v>
      </c>
      <c r="C117" s="9" t="s">
        <v>187</v>
      </c>
      <c r="D117" s="34" t="s">
        <v>187</v>
      </c>
      <c r="E117" s="58"/>
      <c r="F117" s="65">
        <v>99000</v>
      </c>
      <c r="G117" s="11">
        <f>(H117+I117+J117+K117)/3</f>
        <v>96635.333333333328</v>
      </c>
      <c r="H117" s="49"/>
      <c r="I117" s="49">
        <v>103816</v>
      </c>
      <c r="J117" s="49">
        <v>87090</v>
      </c>
      <c r="K117" s="49">
        <v>99000</v>
      </c>
      <c r="L117" s="6">
        <v>2.9</v>
      </c>
      <c r="M117" s="6">
        <v>190</v>
      </c>
      <c r="N117" s="6" t="s">
        <v>40</v>
      </c>
      <c r="O117" s="16">
        <f>K117*0.85</f>
        <v>84150</v>
      </c>
      <c r="P117" s="10">
        <f>K117*2</f>
        <v>198000</v>
      </c>
      <c r="Q117" s="31">
        <f t="shared" si="17"/>
        <v>247500</v>
      </c>
      <c r="R117" s="31">
        <f t="shared" si="24"/>
        <v>49500</v>
      </c>
      <c r="S117" s="5"/>
      <c r="T117" s="27">
        <f t="shared" si="23"/>
        <v>0</v>
      </c>
    </row>
    <row r="118" spans="1:22" ht="63.75" customHeight="1">
      <c r="A118" s="6">
        <v>6</v>
      </c>
      <c r="B118" s="3" t="s">
        <v>90</v>
      </c>
      <c r="C118" s="9" t="s">
        <v>188</v>
      </c>
      <c r="D118" s="34" t="s">
        <v>361</v>
      </c>
      <c r="E118" s="58"/>
      <c r="F118" s="65">
        <v>90000</v>
      </c>
      <c r="G118" s="11"/>
      <c r="H118" s="49"/>
      <c r="I118" s="49"/>
      <c r="J118" s="49"/>
      <c r="K118" s="49">
        <v>90000</v>
      </c>
      <c r="L118" s="6">
        <v>3.2</v>
      </c>
      <c r="M118" s="6">
        <v>170</v>
      </c>
      <c r="N118" s="6" t="s">
        <v>41</v>
      </c>
      <c r="O118" s="16">
        <f>K118*0.85</f>
        <v>76500</v>
      </c>
      <c r="P118" s="10">
        <f>K118*2</f>
        <v>180000</v>
      </c>
      <c r="Q118" s="31">
        <f t="shared" si="17"/>
        <v>225000</v>
      </c>
      <c r="R118" s="31">
        <f t="shared" si="24"/>
        <v>45000</v>
      </c>
      <c r="S118" s="5"/>
      <c r="T118" s="27">
        <f t="shared" si="23"/>
        <v>0</v>
      </c>
    </row>
    <row r="119" spans="1:22" ht="63.75" customHeight="1">
      <c r="A119" s="7">
        <v>9</v>
      </c>
      <c r="B119" s="3" t="s">
        <v>91</v>
      </c>
      <c r="C119" s="9" t="s">
        <v>189</v>
      </c>
      <c r="D119" s="34" t="s">
        <v>363</v>
      </c>
      <c r="E119" s="58"/>
      <c r="F119" s="65">
        <v>71000</v>
      </c>
      <c r="G119" s="11"/>
      <c r="H119" s="49"/>
      <c r="I119" s="49"/>
      <c r="J119" s="49"/>
      <c r="K119" s="49">
        <v>71000</v>
      </c>
      <c r="L119" s="6">
        <v>2.2999999999999998</v>
      </c>
      <c r="M119" s="6">
        <v>150</v>
      </c>
      <c r="N119" s="6" t="s">
        <v>42</v>
      </c>
      <c r="O119" s="16">
        <f>K119*0.85</f>
        <v>60350</v>
      </c>
      <c r="P119" s="10">
        <f>K119*2</f>
        <v>142000</v>
      </c>
      <c r="Q119" s="31">
        <f t="shared" si="17"/>
        <v>177500</v>
      </c>
      <c r="R119" s="31">
        <f t="shared" si="24"/>
        <v>35500</v>
      </c>
      <c r="S119" s="5"/>
      <c r="T119" s="27">
        <f t="shared" si="23"/>
        <v>0</v>
      </c>
    </row>
    <row r="120" spans="1:22" ht="63.75" customHeight="1">
      <c r="A120" s="7"/>
      <c r="B120" s="3"/>
      <c r="C120" s="75"/>
      <c r="D120" s="34" t="s">
        <v>505</v>
      </c>
      <c r="E120" s="58"/>
      <c r="F120" s="65">
        <v>145000</v>
      </c>
      <c r="G120" s="11"/>
      <c r="H120" s="49"/>
      <c r="I120" s="49"/>
      <c r="J120" s="49">
        <v>195400</v>
      </c>
      <c r="K120" s="49"/>
      <c r="L120" s="6"/>
      <c r="M120" s="6"/>
      <c r="N120" s="6" t="s">
        <v>506</v>
      </c>
      <c r="O120" s="16"/>
      <c r="P120" s="10"/>
      <c r="Q120" s="31"/>
      <c r="R120" s="31"/>
      <c r="S120" s="5"/>
      <c r="T120" s="27"/>
    </row>
    <row r="121" spans="1:22" ht="63.75" customHeight="1">
      <c r="A121" s="7"/>
      <c r="B121" s="3"/>
      <c r="C121" s="75"/>
      <c r="D121" s="34" t="s">
        <v>551</v>
      </c>
      <c r="E121" s="58"/>
      <c r="F121" s="65">
        <v>119860</v>
      </c>
      <c r="G121" s="11"/>
      <c r="H121" s="49"/>
      <c r="I121" s="49"/>
      <c r="J121" s="49">
        <v>119860</v>
      </c>
      <c r="K121" s="49"/>
      <c r="L121" s="6"/>
      <c r="M121" s="6"/>
      <c r="N121" s="34" t="s">
        <v>552</v>
      </c>
      <c r="O121" s="16"/>
      <c r="P121" s="10"/>
      <c r="Q121" s="31"/>
      <c r="R121" s="31"/>
      <c r="S121" s="5"/>
      <c r="T121" s="27"/>
    </row>
    <row r="122" spans="1:22" ht="63.75" customHeight="1">
      <c r="A122" s="7"/>
      <c r="B122" s="3"/>
      <c r="C122" s="75"/>
      <c r="D122" s="34" t="s">
        <v>553</v>
      </c>
      <c r="E122" s="58"/>
      <c r="F122" s="65">
        <v>114780</v>
      </c>
      <c r="G122" s="11"/>
      <c r="H122" s="49"/>
      <c r="I122" s="49"/>
      <c r="J122" s="49">
        <v>114780</v>
      </c>
      <c r="K122" s="49"/>
      <c r="L122" s="6"/>
      <c r="M122" s="6"/>
      <c r="N122" s="34" t="s">
        <v>552</v>
      </c>
      <c r="O122" s="16"/>
      <c r="P122" s="10"/>
      <c r="Q122" s="31"/>
      <c r="R122" s="31"/>
      <c r="S122" s="5"/>
      <c r="T122" s="27"/>
    </row>
    <row r="123" spans="1:22" ht="63.75" customHeight="1">
      <c r="A123" s="7"/>
      <c r="B123" s="3"/>
      <c r="C123" s="75"/>
      <c r="D123" s="34" t="s">
        <v>563</v>
      </c>
      <c r="E123" s="58"/>
      <c r="F123" s="65">
        <v>90960</v>
      </c>
      <c r="G123" s="11"/>
      <c r="H123" s="49"/>
      <c r="I123" s="49"/>
      <c r="J123" s="49">
        <v>90960</v>
      </c>
      <c r="K123" s="49"/>
      <c r="L123" s="6"/>
      <c r="M123" s="6"/>
      <c r="N123" s="34" t="s">
        <v>566</v>
      </c>
      <c r="O123" s="16"/>
      <c r="P123" s="10"/>
      <c r="Q123" s="31"/>
      <c r="R123" s="31"/>
      <c r="S123" s="5"/>
      <c r="T123" s="27"/>
    </row>
    <row r="124" spans="1:22" ht="63.75" customHeight="1">
      <c r="A124" s="7"/>
      <c r="B124" s="3"/>
      <c r="C124" s="75"/>
      <c r="D124" s="34" t="s">
        <v>564</v>
      </c>
      <c r="E124" s="58"/>
      <c r="F124" s="65">
        <v>88340</v>
      </c>
      <c r="G124" s="11"/>
      <c r="H124" s="49"/>
      <c r="I124" s="49"/>
      <c r="J124" s="49">
        <v>88340</v>
      </c>
      <c r="K124" s="49"/>
      <c r="L124" s="6"/>
      <c r="M124" s="6"/>
      <c r="N124" s="34" t="s">
        <v>565</v>
      </c>
      <c r="O124" s="16"/>
      <c r="P124" s="10"/>
      <c r="Q124" s="31"/>
      <c r="R124" s="31"/>
      <c r="S124" s="5"/>
      <c r="T124" s="27"/>
    </row>
    <row r="125" spans="1:22" ht="63.75" customHeight="1">
      <c r="A125" s="6">
        <v>10</v>
      </c>
      <c r="B125" s="3" t="s">
        <v>92</v>
      </c>
      <c r="C125" s="9" t="s">
        <v>258</v>
      </c>
      <c r="D125" s="45" t="s">
        <v>258</v>
      </c>
      <c r="E125" s="58"/>
      <c r="F125" s="65">
        <v>31815</v>
      </c>
      <c r="G125" s="11">
        <f>(H125+I125+J125+K125)/4</f>
        <v>31815.25</v>
      </c>
      <c r="H125" s="49">
        <v>24775</v>
      </c>
      <c r="I125" s="49">
        <v>34126</v>
      </c>
      <c r="J125" s="49">
        <v>30860</v>
      </c>
      <c r="K125" s="49">
        <v>37500</v>
      </c>
      <c r="L125" s="6">
        <v>1.5</v>
      </c>
      <c r="M125" s="6">
        <v>60</v>
      </c>
      <c r="N125" s="6" t="s">
        <v>43</v>
      </c>
      <c r="O125" s="16">
        <f t="shared" ref="O125:O130" si="25">K125*0.85</f>
        <v>31875</v>
      </c>
      <c r="P125" s="10">
        <f t="shared" ref="P125:P130" si="26">K125*2</f>
        <v>75000</v>
      </c>
      <c r="Q125" s="31">
        <f t="shared" si="17"/>
        <v>93750</v>
      </c>
      <c r="R125" s="31">
        <f t="shared" si="24"/>
        <v>18750</v>
      </c>
      <c r="S125" s="5"/>
      <c r="T125" s="27">
        <f t="shared" si="23"/>
        <v>0</v>
      </c>
    </row>
    <row r="126" spans="1:22" ht="63.75" customHeight="1">
      <c r="A126" s="7">
        <v>11</v>
      </c>
      <c r="B126" s="3" t="s">
        <v>130</v>
      </c>
      <c r="C126" s="9" t="s">
        <v>189</v>
      </c>
      <c r="D126" s="45" t="s">
        <v>477</v>
      </c>
      <c r="E126" s="58"/>
      <c r="F126" s="65">
        <v>12555</v>
      </c>
      <c r="G126" s="11">
        <f>(H126+I126+J126+K126)/4</f>
        <v>12554.25</v>
      </c>
      <c r="H126" s="49">
        <v>11138</v>
      </c>
      <c r="I126" s="49">
        <v>12359</v>
      </c>
      <c r="J126" s="49">
        <v>15920</v>
      </c>
      <c r="K126" s="49">
        <v>10800</v>
      </c>
      <c r="L126" s="6">
        <v>0.5</v>
      </c>
      <c r="M126" s="6">
        <v>25</v>
      </c>
      <c r="N126" s="6" t="s">
        <v>131</v>
      </c>
      <c r="O126" s="16">
        <f t="shared" si="25"/>
        <v>9180</v>
      </c>
      <c r="P126" s="10">
        <f t="shared" si="26"/>
        <v>21600</v>
      </c>
      <c r="Q126" s="31">
        <f t="shared" si="17"/>
        <v>27000</v>
      </c>
      <c r="R126" s="31">
        <f t="shared" si="24"/>
        <v>5400</v>
      </c>
      <c r="S126" s="5"/>
      <c r="T126" s="27">
        <f t="shared" si="23"/>
        <v>0</v>
      </c>
    </row>
    <row r="127" spans="1:22" ht="63.75" customHeight="1">
      <c r="A127" s="6">
        <v>12</v>
      </c>
      <c r="B127" s="3" t="s">
        <v>45</v>
      </c>
      <c r="C127" s="9" t="s">
        <v>260</v>
      </c>
      <c r="D127" s="45" t="s">
        <v>260</v>
      </c>
      <c r="E127" s="58"/>
      <c r="F127" s="65">
        <v>14612</v>
      </c>
      <c r="G127" s="11">
        <f>(H127+I127+J127+K127)/4</f>
        <v>14612.25</v>
      </c>
      <c r="H127" s="49">
        <v>14506</v>
      </c>
      <c r="I127" s="49">
        <v>14143</v>
      </c>
      <c r="J127" s="49">
        <v>13300</v>
      </c>
      <c r="K127" s="49">
        <v>16500</v>
      </c>
      <c r="L127" s="6">
        <v>0.36</v>
      </c>
      <c r="M127" s="6">
        <v>30</v>
      </c>
      <c r="N127" s="6" t="s">
        <v>127</v>
      </c>
      <c r="O127" s="16">
        <f t="shared" si="25"/>
        <v>14025</v>
      </c>
      <c r="P127" s="10">
        <f t="shared" si="26"/>
        <v>33000</v>
      </c>
      <c r="Q127" s="31">
        <f t="shared" si="17"/>
        <v>41250</v>
      </c>
      <c r="R127" s="31">
        <f t="shared" si="24"/>
        <v>8250</v>
      </c>
      <c r="S127" s="5"/>
      <c r="T127" s="27">
        <f t="shared" si="23"/>
        <v>0</v>
      </c>
    </row>
    <row r="128" spans="1:22" ht="63.75" customHeight="1">
      <c r="A128" s="7">
        <v>13</v>
      </c>
      <c r="B128" s="3" t="s">
        <v>106</v>
      </c>
      <c r="C128" s="9" t="s">
        <v>259</v>
      </c>
      <c r="D128" s="45" t="s">
        <v>259</v>
      </c>
      <c r="E128" s="58"/>
      <c r="F128" s="65">
        <v>14465</v>
      </c>
      <c r="G128" s="11">
        <f>(H128+I128+J128+K128)/4</f>
        <v>14465.75</v>
      </c>
      <c r="H128" s="49">
        <v>14717</v>
      </c>
      <c r="I128" s="49">
        <v>16266</v>
      </c>
      <c r="J128" s="49">
        <v>13380</v>
      </c>
      <c r="K128" s="49">
        <v>13500</v>
      </c>
      <c r="L128" s="6">
        <v>0.36</v>
      </c>
      <c r="M128" s="6">
        <v>30</v>
      </c>
      <c r="N128" s="6" t="s">
        <v>121</v>
      </c>
      <c r="O128" s="16">
        <f t="shared" si="25"/>
        <v>11475</v>
      </c>
      <c r="P128" s="10">
        <f t="shared" si="26"/>
        <v>27000</v>
      </c>
      <c r="Q128" s="31">
        <f t="shared" si="17"/>
        <v>33750</v>
      </c>
      <c r="R128" s="31">
        <f t="shared" si="24"/>
        <v>6750</v>
      </c>
      <c r="S128" s="5"/>
      <c r="T128" s="27">
        <f t="shared" si="23"/>
        <v>0</v>
      </c>
    </row>
    <row r="129" spans="1:22" ht="63.75" customHeight="1">
      <c r="A129" s="6">
        <v>14</v>
      </c>
      <c r="B129" s="3" t="s">
        <v>105</v>
      </c>
      <c r="C129" s="9" t="s">
        <v>261</v>
      </c>
      <c r="D129" s="45" t="s">
        <v>471</v>
      </c>
      <c r="E129" s="58"/>
      <c r="F129" s="65">
        <v>12475</v>
      </c>
      <c r="G129" s="11">
        <f>(H129+I129+J129+K129)/3</f>
        <v>12471.333333333334</v>
      </c>
      <c r="H129" s="49"/>
      <c r="I129" s="49">
        <v>10594</v>
      </c>
      <c r="J129" s="49">
        <v>14320</v>
      </c>
      <c r="K129" s="49">
        <v>12500</v>
      </c>
      <c r="L129" s="6">
        <v>1</v>
      </c>
      <c r="M129" s="6">
        <v>100</v>
      </c>
      <c r="N129" s="6" t="s">
        <v>472</v>
      </c>
      <c r="O129" s="16">
        <f t="shared" si="25"/>
        <v>10625</v>
      </c>
      <c r="P129" s="10">
        <f t="shared" si="26"/>
        <v>25000</v>
      </c>
      <c r="Q129" s="31">
        <f t="shared" si="17"/>
        <v>31250</v>
      </c>
      <c r="R129" s="31">
        <f t="shared" si="24"/>
        <v>6250</v>
      </c>
      <c r="S129" s="5"/>
      <c r="T129" s="27">
        <f t="shared" si="23"/>
        <v>0</v>
      </c>
    </row>
    <row r="130" spans="1:22" ht="63.75" customHeight="1">
      <c r="A130" s="7">
        <v>15</v>
      </c>
      <c r="B130" s="3" t="s">
        <v>159</v>
      </c>
      <c r="C130" s="9" t="s">
        <v>262</v>
      </c>
      <c r="D130" s="34" t="s">
        <v>262</v>
      </c>
      <c r="E130" s="58"/>
      <c r="F130" s="65">
        <v>11782</v>
      </c>
      <c r="G130" s="11">
        <f>(H130+I130+J130+K130)/3</f>
        <v>10990.666666666666</v>
      </c>
      <c r="H130" s="49"/>
      <c r="I130" s="49">
        <v>11782</v>
      </c>
      <c r="J130" s="49">
        <v>11290</v>
      </c>
      <c r="K130" s="49">
        <v>9900</v>
      </c>
      <c r="L130" s="6">
        <v>0.4</v>
      </c>
      <c r="M130" s="6">
        <v>25</v>
      </c>
      <c r="N130" s="6" t="s">
        <v>160</v>
      </c>
      <c r="O130" s="16">
        <f t="shared" si="25"/>
        <v>8415</v>
      </c>
      <c r="P130" s="10">
        <f t="shared" si="26"/>
        <v>19800</v>
      </c>
      <c r="Q130" s="31">
        <f t="shared" si="17"/>
        <v>24750</v>
      </c>
      <c r="R130" s="31">
        <f t="shared" si="24"/>
        <v>4950</v>
      </c>
      <c r="S130" s="5"/>
      <c r="T130" s="27">
        <f t="shared" si="23"/>
        <v>0</v>
      </c>
    </row>
    <row r="131" spans="1:22" s="41" customFormat="1" ht="63.75" customHeight="1">
      <c r="A131" s="7"/>
      <c r="B131" s="4" t="s">
        <v>294</v>
      </c>
      <c r="C131" s="14" t="s">
        <v>275</v>
      </c>
      <c r="D131" s="34" t="s">
        <v>275</v>
      </c>
      <c r="E131" s="56"/>
      <c r="F131" s="65">
        <v>17770</v>
      </c>
      <c r="G131" s="11"/>
      <c r="H131" s="46">
        <v>17769.740000000002</v>
      </c>
      <c r="I131" s="46"/>
      <c r="J131" s="46"/>
      <c r="K131" s="46"/>
      <c r="L131" s="7"/>
      <c r="M131" s="7"/>
      <c r="N131" s="7" t="s">
        <v>276</v>
      </c>
      <c r="O131" s="30"/>
      <c r="P131" s="37">
        <f>K131*2.5</f>
        <v>0</v>
      </c>
      <c r="Q131" s="38">
        <f t="shared" si="17"/>
        <v>0</v>
      </c>
      <c r="R131" s="38">
        <f t="shared" si="24"/>
        <v>0</v>
      </c>
      <c r="S131" s="30">
        <v>27704</v>
      </c>
      <c r="T131" s="39"/>
      <c r="U131" s="17"/>
      <c r="V131" s="40"/>
    </row>
    <row r="132" spans="1:22" s="41" customFormat="1" ht="63.75" customHeight="1">
      <c r="A132" s="7"/>
      <c r="B132" s="4" t="s">
        <v>293</v>
      </c>
      <c r="C132" s="14" t="s">
        <v>277</v>
      </c>
      <c r="D132" s="34" t="s">
        <v>277</v>
      </c>
      <c r="E132" s="56"/>
      <c r="F132" s="65">
        <v>14917</v>
      </c>
      <c r="G132" s="11"/>
      <c r="H132" s="46">
        <v>14916.76</v>
      </c>
      <c r="I132" s="46"/>
      <c r="J132" s="46">
        <v>11290</v>
      </c>
      <c r="K132" s="46"/>
      <c r="L132" s="7"/>
      <c r="M132" s="7"/>
      <c r="N132" s="7" t="s">
        <v>278</v>
      </c>
      <c r="O132" s="30"/>
      <c r="P132" s="37">
        <f>K132*2</f>
        <v>0</v>
      </c>
      <c r="Q132" s="38">
        <f t="shared" si="17"/>
        <v>0</v>
      </c>
      <c r="R132" s="38">
        <f t="shared" si="24"/>
        <v>0</v>
      </c>
      <c r="S132" s="30">
        <v>25416</v>
      </c>
      <c r="T132" s="39"/>
      <c r="U132" s="17"/>
      <c r="V132" s="40"/>
    </row>
    <row r="133" spans="1:22" s="41" customFormat="1" ht="63.75" customHeight="1">
      <c r="A133" s="7"/>
      <c r="B133" s="4" t="s">
        <v>295</v>
      </c>
      <c r="C133" s="14" t="s">
        <v>279</v>
      </c>
      <c r="D133" s="34" t="s">
        <v>279</v>
      </c>
      <c r="E133" s="56"/>
      <c r="F133" s="65">
        <v>24775</v>
      </c>
      <c r="G133" s="11"/>
      <c r="H133" s="46">
        <v>24775.71</v>
      </c>
      <c r="I133" s="46"/>
      <c r="J133" s="46"/>
      <c r="K133" s="46"/>
      <c r="L133" s="7"/>
      <c r="M133" s="7"/>
      <c r="N133" s="7" t="s">
        <v>280</v>
      </c>
      <c r="O133" s="30"/>
      <c r="P133" s="37">
        <f>K133*2</f>
        <v>0</v>
      </c>
      <c r="Q133" s="38">
        <f t="shared" si="17"/>
        <v>0</v>
      </c>
      <c r="R133" s="38">
        <f t="shared" si="24"/>
        <v>0</v>
      </c>
      <c r="S133" s="30">
        <v>49235</v>
      </c>
      <c r="T133" s="39"/>
      <c r="U133" s="17"/>
      <c r="V133" s="40"/>
    </row>
    <row r="134" spans="1:22" s="41" customFormat="1" ht="63.75" customHeight="1">
      <c r="A134" s="7"/>
      <c r="B134" s="4"/>
      <c r="C134" s="14"/>
      <c r="D134" s="34" t="s">
        <v>468</v>
      </c>
      <c r="E134" s="56"/>
      <c r="F134" s="65">
        <v>24241</v>
      </c>
      <c r="G134" s="11">
        <f>(H134+I134+J134+K134)/2</f>
        <v>24241</v>
      </c>
      <c r="H134" s="46"/>
      <c r="I134" s="46">
        <v>22392</v>
      </c>
      <c r="J134" s="46">
        <v>26090</v>
      </c>
      <c r="K134" s="46"/>
      <c r="L134" s="7"/>
      <c r="M134" s="7"/>
      <c r="N134" s="7" t="s">
        <v>470</v>
      </c>
      <c r="O134" s="30"/>
      <c r="P134" s="37"/>
      <c r="Q134" s="63"/>
      <c r="R134" s="63"/>
      <c r="S134" s="61"/>
      <c r="T134" s="39"/>
      <c r="U134" s="17"/>
      <c r="V134" s="40"/>
    </row>
    <row r="135" spans="1:22" s="41" customFormat="1" ht="63.75" customHeight="1">
      <c r="A135" s="7"/>
      <c r="B135" s="4"/>
      <c r="C135" s="14"/>
      <c r="D135" s="34" t="s">
        <v>467</v>
      </c>
      <c r="E135" s="56"/>
      <c r="F135" s="65">
        <v>21938</v>
      </c>
      <c r="G135" s="11">
        <f>(H135+I135+J135+K135)/2</f>
        <v>24241</v>
      </c>
      <c r="H135" s="46"/>
      <c r="I135" s="46">
        <v>22392</v>
      </c>
      <c r="J135" s="46">
        <v>26090</v>
      </c>
      <c r="K135" s="46"/>
      <c r="L135" s="7"/>
      <c r="M135" s="7"/>
      <c r="N135" s="7" t="s">
        <v>469</v>
      </c>
      <c r="O135" s="30"/>
      <c r="P135" s="37"/>
      <c r="Q135" s="63"/>
      <c r="R135" s="63"/>
      <c r="S135" s="61"/>
      <c r="T135" s="39"/>
      <c r="U135" s="17"/>
      <c r="V135" s="40"/>
    </row>
    <row r="136" spans="1:22" s="41" customFormat="1" ht="63.75" customHeight="1">
      <c r="A136" s="7"/>
      <c r="B136" s="4"/>
      <c r="C136" s="14"/>
      <c r="D136" s="34" t="s">
        <v>474</v>
      </c>
      <c r="E136" s="56"/>
      <c r="F136" s="65">
        <v>18000</v>
      </c>
      <c r="G136" s="11"/>
      <c r="H136" s="46"/>
      <c r="I136" s="46"/>
      <c r="J136" s="46"/>
      <c r="K136" s="46"/>
      <c r="L136" s="7"/>
      <c r="M136" s="7"/>
      <c r="N136" s="7" t="s">
        <v>475</v>
      </c>
      <c r="O136" s="30"/>
      <c r="P136" s="37"/>
      <c r="Q136" s="63"/>
      <c r="R136" s="63"/>
      <c r="S136" s="61"/>
      <c r="T136" s="39"/>
      <c r="U136" s="17"/>
      <c r="V136" s="40"/>
    </row>
    <row r="137" spans="1:22" s="41" customFormat="1" ht="63.75" customHeight="1">
      <c r="A137" s="7"/>
      <c r="B137" s="4"/>
      <c r="C137" s="14"/>
      <c r="D137" s="45" t="s">
        <v>478</v>
      </c>
      <c r="E137" s="56"/>
      <c r="F137" s="65">
        <v>18200</v>
      </c>
      <c r="G137" s="11"/>
      <c r="H137" s="46"/>
      <c r="I137" s="46"/>
      <c r="J137" s="46"/>
      <c r="K137" s="46"/>
      <c r="L137" s="7"/>
      <c r="M137" s="7"/>
      <c r="N137" s="45" t="s">
        <v>479</v>
      </c>
      <c r="O137" s="30"/>
      <c r="P137" s="37"/>
      <c r="Q137" s="63"/>
      <c r="R137" s="63"/>
      <c r="S137" s="61"/>
      <c r="T137" s="39"/>
      <c r="U137" s="17"/>
      <c r="V137" s="40"/>
    </row>
    <row r="138" spans="1:22" s="41" customFormat="1" ht="63.75" customHeight="1">
      <c r="A138" s="7"/>
      <c r="B138" s="4"/>
      <c r="C138" s="14"/>
      <c r="D138" s="45" t="s">
        <v>480</v>
      </c>
      <c r="E138" s="56"/>
      <c r="F138" s="65">
        <v>17570</v>
      </c>
      <c r="G138" s="11"/>
      <c r="H138" s="46"/>
      <c r="I138" s="46"/>
      <c r="J138" s="46"/>
      <c r="K138" s="46"/>
      <c r="L138" s="7"/>
      <c r="M138" s="7"/>
      <c r="N138" s="45" t="s">
        <v>481</v>
      </c>
      <c r="O138" s="30"/>
      <c r="P138" s="37"/>
      <c r="Q138" s="63"/>
      <c r="R138" s="63"/>
      <c r="S138" s="61"/>
      <c r="T138" s="39"/>
      <c r="U138" s="17"/>
      <c r="V138" s="40"/>
    </row>
    <row r="139" spans="1:22" s="41" customFormat="1" ht="63.75" customHeight="1">
      <c r="A139" s="7"/>
      <c r="B139" s="4"/>
      <c r="C139" s="14"/>
      <c r="D139" s="45" t="s">
        <v>499</v>
      </c>
      <c r="E139" s="56"/>
      <c r="F139" s="65">
        <v>15560</v>
      </c>
      <c r="G139" s="11"/>
      <c r="H139" s="46"/>
      <c r="I139" s="46"/>
      <c r="J139" s="46"/>
      <c r="K139" s="46"/>
      <c r="L139" s="7"/>
      <c r="M139" s="7"/>
      <c r="N139" s="45" t="s">
        <v>497</v>
      </c>
      <c r="O139" s="30"/>
      <c r="P139" s="37"/>
      <c r="Q139" s="63"/>
      <c r="R139" s="63"/>
      <c r="S139" s="61"/>
      <c r="T139" s="39"/>
      <c r="U139" s="17"/>
      <c r="V139" s="40"/>
    </row>
    <row r="140" spans="1:22" s="41" customFormat="1" ht="63.75" customHeight="1">
      <c r="A140" s="7"/>
      <c r="B140" s="4"/>
      <c r="C140" s="14"/>
      <c r="D140" s="45" t="s">
        <v>498</v>
      </c>
      <c r="E140" s="45"/>
      <c r="F140" s="65">
        <v>14400</v>
      </c>
      <c r="G140" s="11"/>
      <c r="H140" s="46"/>
      <c r="I140" s="46"/>
      <c r="J140" s="46"/>
      <c r="K140" s="46"/>
      <c r="L140" s="7"/>
      <c r="M140" s="7"/>
      <c r="N140" s="45" t="s">
        <v>509</v>
      </c>
      <c r="O140" s="30"/>
      <c r="P140" s="37"/>
      <c r="Q140" s="63"/>
      <c r="R140" s="63"/>
      <c r="S140" s="61"/>
      <c r="T140" s="39"/>
      <c r="U140" s="17"/>
      <c r="V140" s="40"/>
    </row>
    <row r="141" spans="1:22" ht="24.75" customHeight="1">
      <c r="A141" s="150" t="s">
        <v>281</v>
      </c>
      <c r="B141" s="150"/>
      <c r="C141" s="150"/>
      <c r="D141" s="29"/>
      <c r="E141" s="52"/>
      <c r="F141" s="66"/>
      <c r="G141" s="51"/>
      <c r="H141" s="52"/>
      <c r="I141" s="52"/>
      <c r="J141" s="52"/>
      <c r="K141" s="47"/>
      <c r="L141" s="18"/>
      <c r="M141" s="18"/>
      <c r="N141" s="18"/>
      <c r="O141" s="19"/>
      <c r="P141" s="20"/>
      <c r="Q141" s="27"/>
      <c r="R141" s="27"/>
      <c r="S141" s="5"/>
      <c r="T141" s="27"/>
    </row>
    <row r="142" spans="1:22" ht="63.75" customHeight="1">
      <c r="A142" s="6">
        <v>5</v>
      </c>
      <c r="B142" s="4" t="s">
        <v>414</v>
      </c>
      <c r="C142" s="14" t="s">
        <v>263</v>
      </c>
      <c r="D142" s="36" t="s">
        <v>413</v>
      </c>
      <c r="E142" s="56"/>
      <c r="F142" s="65">
        <v>33339</v>
      </c>
      <c r="G142" s="11">
        <f>(H142+I142+J142+K142)/1</f>
        <v>33339</v>
      </c>
      <c r="H142" s="46">
        <v>33339</v>
      </c>
      <c r="I142" s="46"/>
      <c r="J142" s="46"/>
      <c r="K142" s="46"/>
      <c r="L142" s="6"/>
      <c r="M142" s="6"/>
      <c r="N142" s="6" t="s">
        <v>461</v>
      </c>
      <c r="O142" s="42"/>
      <c r="P142" s="10">
        <f>K142*2</f>
        <v>0</v>
      </c>
      <c r="Q142" s="31">
        <f>P142*1.25</f>
        <v>0</v>
      </c>
      <c r="R142" s="31">
        <f>Q142-P142</f>
        <v>0</v>
      </c>
      <c r="S142" s="5"/>
      <c r="T142" s="27">
        <f>S142*1.25</f>
        <v>0</v>
      </c>
    </row>
    <row r="143" spans="1:22" s="41" customFormat="1" ht="63.75" customHeight="1">
      <c r="A143" s="7">
        <v>5</v>
      </c>
      <c r="B143" s="4" t="s">
        <v>338</v>
      </c>
      <c r="C143" s="14" t="s">
        <v>263</v>
      </c>
      <c r="D143" s="36" t="s">
        <v>340</v>
      </c>
      <c r="E143" s="56"/>
      <c r="F143" s="65">
        <v>36000</v>
      </c>
      <c r="G143" s="11">
        <f>(H143+I143+J143+K143)/3</f>
        <v>36634</v>
      </c>
      <c r="H143" s="46"/>
      <c r="I143" s="46">
        <v>35005</v>
      </c>
      <c r="J143" s="46">
        <v>31700</v>
      </c>
      <c r="K143" s="46">
        <v>43197</v>
      </c>
      <c r="L143" s="7"/>
      <c r="M143" s="7"/>
      <c r="N143" s="7" t="s">
        <v>339</v>
      </c>
      <c r="O143" s="37">
        <v>44166</v>
      </c>
      <c r="P143" s="37">
        <f>K143*2</f>
        <v>86394</v>
      </c>
      <c r="Q143" s="38">
        <f>P143*1.25</f>
        <v>107992.5</v>
      </c>
      <c r="R143" s="38">
        <f>Q143-P143</f>
        <v>21598.5</v>
      </c>
      <c r="S143" s="62"/>
      <c r="T143" s="39">
        <f>S143*1.25</f>
        <v>0</v>
      </c>
      <c r="U143" s="17"/>
      <c r="V143" s="40"/>
    </row>
    <row r="144" spans="1:22" s="41" customFormat="1" ht="63.75" customHeight="1">
      <c r="A144" s="7">
        <v>5</v>
      </c>
      <c r="B144" s="4" t="s">
        <v>109</v>
      </c>
      <c r="C144" s="14" t="s">
        <v>263</v>
      </c>
      <c r="D144" s="34" t="s">
        <v>415</v>
      </c>
      <c r="E144" s="56"/>
      <c r="F144" s="65">
        <v>36000</v>
      </c>
      <c r="G144" s="11">
        <f>(H144+I144+J144+K144)/3</f>
        <v>26434.333333333332</v>
      </c>
      <c r="H144" s="46"/>
      <c r="I144" s="46">
        <v>23423</v>
      </c>
      <c r="J144" s="46">
        <v>19880</v>
      </c>
      <c r="K144" s="46">
        <v>36000</v>
      </c>
      <c r="L144" s="7">
        <v>0.9</v>
      </c>
      <c r="M144" s="7">
        <v>70</v>
      </c>
      <c r="N144" s="7" t="s">
        <v>124</v>
      </c>
      <c r="O144" s="30">
        <f>K144*0.85</f>
        <v>30600</v>
      </c>
      <c r="P144" s="37">
        <f>K144*2</f>
        <v>72000</v>
      </c>
      <c r="Q144" s="38">
        <f>P144*1.25</f>
        <v>90000</v>
      </c>
      <c r="R144" s="38">
        <f>Q144-P144</f>
        <v>18000</v>
      </c>
      <c r="S144" s="62"/>
      <c r="T144" s="39">
        <f>S144*1.25</f>
        <v>0</v>
      </c>
      <c r="U144" s="17"/>
      <c r="V144" s="40"/>
    </row>
    <row r="145" spans="1:22" s="41" customFormat="1" ht="63.75" customHeight="1">
      <c r="A145" s="7">
        <v>1</v>
      </c>
      <c r="B145" s="4" t="s">
        <v>93</v>
      </c>
      <c r="C145" s="14" t="s">
        <v>190</v>
      </c>
      <c r="D145" s="34" t="s">
        <v>337</v>
      </c>
      <c r="E145" s="56"/>
      <c r="F145" s="65">
        <v>56000</v>
      </c>
      <c r="G145" s="11">
        <f>(H145+I145+J145+K145)/3</f>
        <v>60959.333333333336</v>
      </c>
      <c r="H145" s="46"/>
      <c r="I145" s="46">
        <v>73048</v>
      </c>
      <c r="J145" s="46">
        <v>53830</v>
      </c>
      <c r="K145" s="46">
        <v>56000</v>
      </c>
      <c r="L145" s="7">
        <v>1</v>
      </c>
      <c r="M145" s="7">
        <v>80</v>
      </c>
      <c r="N145" s="7" t="s">
        <v>44</v>
      </c>
      <c r="O145" s="30">
        <f>K145*0.85</f>
        <v>47600</v>
      </c>
      <c r="P145" s="37">
        <f>K145*2</f>
        <v>112000</v>
      </c>
      <c r="Q145" s="38">
        <f t="shared" si="17"/>
        <v>140000</v>
      </c>
      <c r="R145" s="38">
        <f t="shared" ref="R145:R154" si="27">Q145-P145</f>
        <v>28000</v>
      </c>
      <c r="S145" s="62"/>
      <c r="T145" s="39">
        <f>S145*1.25</f>
        <v>0</v>
      </c>
      <c r="U145" s="17"/>
      <c r="V145" s="40"/>
    </row>
    <row r="146" spans="1:22" s="41" customFormat="1" ht="63.75" customHeight="1">
      <c r="A146" s="7">
        <v>5</v>
      </c>
      <c r="B146" s="4" t="s">
        <v>333</v>
      </c>
      <c r="C146" s="14" t="s">
        <v>263</v>
      </c>
      <c r="D146" s="34" t="s">
        <v>416</v>
      </c>
      <c r="E146" s="56"/>
      <c r="F146" s="65">
        <v>36300</v>
      </c>
      <c r="G146" s="11">
        <f>(H146+I146+J146+K146)/1</f>
        <v>36300</v>
      </c>
      <c r="H146" s="46"/>
      <c r="I146" s="46"/>
      <c r="J146" s="46">
        <v>36300</v>
      </c>
      <c r="K146" s="46"/>
      <c r="L146" s="7">
        <v>0.9</v>
      </c>
      <c r="M146" s="7">
        <v>70</v>
      </c>
      <c r="N146" s="7" t="s">
        <v>385</v>
      </c>
      <c r="O146" s="30">
        <f>K146*0.85</f>
        <v>0</v>
      </c>
      <c r="P146" s="37">
        <f>K146*2</f>
        <v>0</v>
      </c>
      <c r="Q146" s="38">
        <f>P146*1.25</f>
        <v>0</v>
      </c>
      <c r="R146" s="38">
        <f>Q146-P146</f>
        <v>0</v>
      </c>
      <c r="S146" s="62"/>
      <c r="T146" s="39">
        <f>S146*1.25</f>
        <v>0</v>
      </c>
      <c r="U146" s="17"/>
      <c r="V146" s="40"/>
    </row>
    <row r="147" spans="1:22" s="41" customFormat="1" ht="63.75" customHeight="1">
      <c r="A147" s="7"/>
      <c r="B147" s="4" t="s">
        <v>333</v>
      </c>
      <c r="C147" s="14"/>
      <c r="D147" s="34" t="s">
        <v>458</v>
      </c>
      <c r="E147" s="56"/>
      <c r="F147" s="65">
        <v>31720</v>
      </c>
      <c r="G147" s="11">
        <f>(H147+I147+J147+K147)/1</f>
        <v>31720</v>
      </c>
      <c r="H147" s="46"/>
      <c r="I147" s="46"/>
      <c r="J147" s="46">
        <v>31720</v>
      </c>
      <c r="K147" s="46"/>
      <c r="L147" s="7"/>
      <c r="M147" s="7"/>
      <c r="N147" s="7" t="s">
        <v>460</v>
      </c>
      <c r="O147" s="30"/>
      <c r="P147" s="37"/>
      <c r="Q147" s="38"/>
      <c r="R147" s="38"/>
      <c r="S147" s="62"/>
      <c r="T147" s="39"/>
      <c r="U147" s="17"/>
      <c r="V147" s="40"/>
    </row>
    <row r="148" spans="1:22" s="41" customFormat="1" ht="63.75" customHeight="1">
      <c r="A148" s="7"/>
      <c r="B148" s="4" t="s">
        <v>333</v>
      </c>
      <c r="C148" s="14"/>
      <c r="D148" s="34" t="s">
        <v>459</v>
      </c>
      <c r="E148" s="56"/>
      <c r="F148" s="65">
        <v>31720</v>
      </c>
      <c r="G148" s="11">
        <f>(H148+I148+J148+K148)/1</f>
        <v>31720</v>
      </c>
      <c r="H148" s="46"/>
      <c r="I148" s="46"/>
      <c r="J148" s="46">
        <v>31720</v>
      </c>
      <c r="K148" s="46"/>
      <c r="L148" s="7"/>
      <c r="M148" s="7"/>
      <c r="N148" s="7" t="s">
        <v>460</v>
      </c>
      <c r="O148" s="30"/>
      <c r="P148" s="37"/>
      <c r="Q148" s="38"/>
      <c r="R148" s="38"/>
      <c r="S148" s="62"/>
      <c r="T148" s="39"/>
      <c r="U148" s="17"/>
      <c r="V148" s="40"/>
    </row>
    <row r="149" spans="1:22" s="41" customFormat="1" ht="63.75" customHeight="1">
      <c r="A149" s="7">
        <v>5</v>
      </c>
      <c r="B149" s="4" t="s">
        <v>333</v>
      </c>
      <c r="C149" s="14" t="s">
        <v>263</v>
      </c>
      <c r="D149" s="34" t="s">
        <v>417</v>
      </c>
      <c r="E149" s="56"/>
      <c r="F149" s="65">
        <v>59820</v>
      </c>
      <c r="G149" s="11">
        <f>(H149+I149+J149+K149)/1</f>
        <v>49820</v>
      </c>
      <c r="H149" s="46"/>
      <c r="I149" s="46"/>
      <c r="J149" s="46">
        <v>49820</v>
      </c>
      <c r="K149" s="46"/>
      <c r="L149" s="7">
        <v>0.9</v>
      </c>
      <c r="M149" s="7">
        <v>70</v>
      </c>
      <c r="N149" s="7" t="s">
        <v>386</v>
      </c>
      <c r="O149" s="30">
        <f>K149*0.85</f>
        <v>0</v>
      </c>
      <c r="P149" s="37">
        <f t="shared" ref="P149:P154" si="28">K149*2</f>
        <v>0</v>
      </c>
      <c r="Q149" s="38">
        <f>P149*1.25</f>
        <v>0</v>
      </c>
      <c r="R149" s="38">
        <f>Q149-P149</f>
        <v>0</v>
      </c>
      <c r="S149" s="62"/>
      <c r="T149" s="39">
        <f>S149*1.25</f>
        <v>0</v>
      </c>
      <c r="U149" s="17"/>
      <c r="V149" s="40"/>
    </row>
    <row r="150" spans="1:22" s="41" customFormat="1" ht="63.75" customHeight="1">
      <c r="A150" s="7">
        <v>5</v>
      </c>
      <c r="B150" s="4" t="s">
        <v>333</v>
      </c>
      <c r="C150" s="14"/>
      <c r="D150" s="34" t="s">
        <v>526</v>
      </c>
      <c r="E150" s="56"/>
      <c r="F150" s="65">
        <v>87500</v>
      </c>
      <c r="G150" s="11"/>
      <c r="H150" s="46"/>
      <c r="I150" s="46"/>
      <c r="J150" s="46">
        <v>49820</v>
      </c>
      <c r="K150" s="46"/>
      <c r="L150" s="7">
        <v>0.9</v>
      </c>
      <c r="M150" s="7">
        <v>70</v>
      </c>
      <c r="N150" s="7" t="s">
        <v>527</v>
      </c>
      <c r="O150" s="30">
        <f>K150*0.85</f>
        <v>0</v>
      </c>
      <c r="P150" s="37">
        <f t="shared" si="28"/>
        <v>0</v>
      </c>
      <c r="Q150" s="38">
        <f>P150*1.25</f>
        <v>0</v>
      </c>
      <c r="R150" s="38">
        <f>Q150-P150</f>
        <v>0</v>
      </c>
      <c r="S150" s="62"/>
      <c r="T150" s="39">
        <f>S150*1.25</f>
        <v>0</v>
      </c>
      <c r="U150" s="17"/>
      <c r="V150" s="40"/>
    </row>
    <row r="151" spans="1:22" s="41" customFormat="1" ht="63.75" customHeight="1">
      <c r="A151" s="7">
        <v>2</v>
      </c>
      <c r="B151" s="4" t="s">
        <v>107</v>
      </c>
      <c r="C151" s="14" t="s">
        <v>264</v>
      </c>
      <c r="D151" s="34" t="s">
        <v>418</v>
      </c>
      <c r="E151" s="56"/>
      <c r="F151" s="65">
        <v>83000</v>
      </c>
      <c r="G151" s="11">
        <f>(H151+I151+J151+K151)/3</f>
        <v>56144.666666666664</v>
      </c>
      <c r="H151" s="46"/>
      <c r="I151" s="46">
        <v>38934</v>
      </c>
      <c r="J151" s="46">
        <v>46500</v>
      </c>
      <c r="K151" s="46">
        <v>83000</v>
      </c>
      <c r="L151" s="7">
        <v>1.8</v>
      </c>
      <c r="M151" s="7">
        <v>120</v>
      </c>
      <c r="N151" s="7" t="s">
        <v>122</v>
      </c>
      <c r="O151" s="30">
        <f>K151*0.85</f>
        <v>70550</v>
      </c>
      <c r="P151" s="37">
        <f t="shared" si="28"/>
        <v>166000</v>
      </c>
      <c r="Q151" s="38">
        <f t="shared" si="17"/>
        <v>207500</v>
      </c>
      <c r="R151" s="38">
        <f t="shared" si="27"/>
        <v>41500</v>
      </c>
      <c r="S151" s="62"/>
      <c r="T151" s="39">
        <f>S151*1.25</f>
        <v>0</v>
      </c>
      <c r="U151" s="17"/>
      <c r="V151" s="40"/>
    </row>
    <row r="152" spans="1:22" s="41" customFormat="1" ht="63.75" customHeight="1">
      <c r="A152" s="7">
        <v>4</v>
      </c>
      <c r="B152" s="4" t="s">
        <v>108</v>
      </c>
      <c r="C152" s="14" t="s">
        <v>191</v>
      </c>
      <c r="D152" s="34" t="s">
        <v>341</v>
      </c>
      <c r="E152" s="56"/>
      <c r="F152" s="65">
        <v>56400</v>
      </c>
      <c r="G152" s="11">
        <f>(H152+I152+J152+K152)/3</f>
        <v>55422.333333333336</v>
      </c>
      <c r="H152" s="46">
        <v>54886</v>
      </c>
      <c r="I152" s="46">
        <v>54981</v>
      </c>
      <c r="J152" s="46"/>
      <c r="K152" s="46">
        <v>56400</v>
      </c>
      <c r="L152" s="7">
        <v>1</v>
      </c>
      <c r="M152" s="7">
        <v>95</v>
      </c>
      <c r="N152" s="7" t="s">
        <v>123</v>
      </c>
      <c r="O152" s="30">
        <f>K152*0.85</f>
        <v>47940</v>
      </c>
      <c r="P152" s="37">
        <f t="shared" si="28"/>
        <v>112800</v>
      </c>
      <c r="Q152" s="38">
        <f>P152*1.25</f>
        <v>141000</v>
      </c>
      <c r="R152" s="38">
        <f t="shared" si="27"/>
        <v>28200</v>
      </c>
      <c r="S152" s="62"/>
      <c r="T152" s="39">
        <f>S152*1.25</f>
        <v>0</v>
      </c>
      <c r="U152" s="17"/>
      <c r="V152" s="40"/>
    </row>
    <row r="153" spans="1:22" s="41" customFormat="1" ht="63.75" customHeight="1">
      <c r="A153" s="7">
        <v>5</v>
      </c>
      <c r="B153" s="4" t="s">
        <v>421</v>
      </c>
      <c r="C153" s="14" t="s">
        <v>263</v>
      </c>
      <c r="D153" s="34" t="s">
        <v>419</v>
      </c>
      <c r="E153" s="57" t="s">
        <v>420</v>
      </c>
      <c r="F153" s="67">
        <v>39500</v>
      </c>
      <c r="G153" s="11">
        <f>(H153+I153+J153+K153)/2</f>
        <v>51598</v>
      </c>
      <c r="H153" s="53">
        <v>63696</v>
      </c>
      <c r="I153" s="53"/>
      <c r="J153" s="53">
        <v>39500</v>
      </c>
      <c r="K153" s="46"/>
      <c r="L153" s="7">
        <v>0.9</v>
      </c>
      <c r="M153" s="7">
        <v>70</v>
      </c>
      <c r="N153" s="7" t="s">
        <v>460</v>
      </c>
      <c r="O153" s="30">
        <f>K153*0.85</f>
        <v>0</v>
      </c>
      <c r="P153" s="37">
        <f t="shared" si="28"/>
        <v>0</v>
      </c>
      <c r="Q153" s="38">
        <f t="shared" si="17"/>
        <v>0</v>
      </c>
      <c r="R153" s="38">
        <f t="shared" si="27"/>
        <v>0</v>
      </c>
      <c r="S153" s="62"/>
      <c r="T153" s="39">
        <f>S153*1.25</f>
        <v>0</v>
      </c>
      <c r="U153" s="17"/>
      <c r="V153" s="40"/>
    </row>
    <row r="154" spans="1:22" s="41" customFormat="1" ht="75.75" customHeight="1">
      <c r="A154" s="7">
        <v>21</v>
      </c>
      <c r="B154" s="4" t="s">
        <v>132</v>
      </c>
      <c r="C154" s="14" t="s">
        <v>266</v>
      </c>
      <c r="D154" s="34" t="s">
        <v>343</v>
      </c>
      <c r="E154" s="57" t="s">
        <v>342</v>
      </c>
      <c r="F154" s="67">
        <v>170000</v>
      </c>
      <c r="G154" s="11">
        <f>(H154+I154+J154+K154)/4</f>
        <v>98297.5</v>
      </c>
      <c r="H154" s="53"/>
      <c r="I154" s="53"/>
      <c r="J154" s="53">
        <v>203190</v>
      </c>
      <c r="K154" s="46">
        <v>190000</v>
      </c>
      <c r="L154" s="7"/>
      <c r="M154" s="7"/>
      <c r="N154" s="7" t="s">
        <v>133</v>
      </c>
      <c r="O154" s="30"/>
      <c r="P154" s="37">
        <f t="shared" si="28"/>
        <v>380000</v>
      </c>
      <c r="Q154" s="38">
        <f t="shared" si="17"/>
        <v>475000</v>
      </c>
      <c r="R154" s="38">
        <f t="shared" si="27"/>
        <v>95000</v>
      </c>
      <c r="S154" s="30">
        <v>460000</v>
      </c>
      <c r="T154" s="39"/>
      <c r="U154" s="17"/>
      <c r="V154" s="40"/>
    </row>
    <row r="155" spans="1:22" ht="24.75" customHeight="1">
      <c r="A155" s="150" t="s">
        <v>282</v>
      </c>
      <c r="B155" s="150"/>
      <c r="C155" s="150"/>
      <c r="D155" s="29"/>
      <c r="E155" s="52"/>
      <c r="F155" s="66"/>
      <c r="G155" s="51"/>
      <c r="H155" s="52"/>
      <c r="I155" s="52"/>
      <c r="J155" s="52"/>
      <c r="K155" s="47"/>
      <c r="L155" s="18"/>
      <c r="M155" s="18"/>
      <c r="N155" s="18"/>
      <c r="O155" s="19"/>
      <c r="P155" s="20"/>
      <c r="Q155" s="19"/>
      <c r="R155" s="20"/>
      <c r="S155" s="5"/>
      <c r="T155" s="27"/>
    </row>
    <row r="156" spans="1:22" ht="63.75" customHeight="1">
      <c r="A156" s="6">
        <v>10</v>
      </c>
      <c r="B156" s="3" t="s">
        <v>110</v>
      </c>
      <c r="C156" s="9" t="s">
        <v>192</v>
      </c>
      <c r="D156" s="9" t="s">
        <v>192</v>
      </c>
      <c r="E156" s="58"/>
      <c r="F156" s="65">
        <v>13258</v>
      </c>
      <c r="G156" s="11">
        <f>(H156+I156+J156+K156)/3</f>
        <v>13258</v>
      </c>
      <c r="H156" s="49"/>
      <c r="I156" s="49">
        <v>11794</v>
      </c>
      <c r="J156" s="49">
        <v>12480</v>
      </c>
      <c r="K156" s="46">
        <v>15500</v>
      </c>
      <c r="L156" s="6">
        <v>0.4</v>
      </c>
      <c r="M156" s="6">
        <v>20</v>
      </c>
      <c r="N156" s="6" t="s">
        <v>125</v>
      </c>
      <c r="O156" s="16">
        <f>K156*0.85</f>
        <v>13175</v>
      </c>
      <c r="P156" s="10">
        <f>K156*2</f>
        <v>31000</v>
      </c>
      <c r="Q156" s="31">
        <f t="shared" si="17"/>
        <v>38750</v>
      </c>
      <c r="R156" s="31">
        <f>Q156-P156</f>
        <v>7750</v>
      </c>
      <c r="S156" s="5"/>
      <c r="T156" s="27">
        <f>S156*1.25</f>
        <v>0</v>
      </c>
    </row>
    <row r="157" spans="1:22" ht="63.75" customHeight="1">
      <c r="A157" s="6">
        <v>11</v>
      </c>
      <c r="B157" s="3" t="s">
        <v>111</v>
      </c>
      <c r="C157" s="9" t="s">
        <v>225</v>
      </c>
      <c r="D157" s="9" t="s">
        <v>225</v>
      </c>
      <c r="E157" s="58"/>
      <c r="F157" s="65">
        <v>15690</v>
      </c>
      <c r="G157" s="11">
        <f>(H157+I157+J157+K157)/3</f>
        <v>15686.666666666666</v>
      </c>
      <c r="H157" s="49"/>
      <c r="I157" s="49">
        <v>17580</v>
      </c>
      <c r="J157" s="49">
        <v>12480</v>
      </c>
      <c r="K157" s="46">
        <v>17000</v>
      </c>
      <c r="L157" s="6">
        <v>0.4</v>
      </c>
      <c r="M157" s="6">
        <v>20</v>
      </c>
      <c r="N157" s="6" t="s">
        <v>125</v>
      </c>
      <c r="O157" s="16">
        <f>K157*0.85</f>
        <v>14450</v>
      </c>
      <c r="P157" s="10">
        <f>K157*2</f>
        <v>34000</v>
      </c>
      <c r="Q157" s="31">
        <f t="shared" si="17"/>
        <v>42500</v>
      </c>
      <c r="R157" s="31">
        <f>Q157-P157</f>
        <v>8500</v>
      </c>
      <c r="S157" s="5"/>
      <c r="T157" s="27">
        <f>S157*1.25</f>
        <v>0</v>
      </c>
    </row>
    <row r="158" spans="1:22" ht="63.75" customHeight="1">
      <c r="A158" s="6">
        <v>19</v>
      </c>
      <c r="B158" s="3" t="s">
        <v>161</v>
      </c>
      <c r="C158" s="9" t="s">
        <v>227</v>
      </c>
      <c r="D158" s="9" t="s">
        <v>227</v>
      </c>
      <c r="E158" s="58"/>
      <c r="F158" s="65">
        <v>14390</v>
      </c>
      <c r="G158" s="11">
        <f>(H158+I158+J158+K158)/2</f>
        <v>14383.5</v>
      </c>
      <c r="H158" s="49"/>
      <c r="I158" s="49">
        <v>9567</v>
      </c>
      <c r="J158" s="49"/>
      <c r="K158" s="46">
        <v>19200</v>
      </c>
      <c r="L158" s="6">
        <v>1</v>
      </c>
      <c r="M158" s="6">
        <v>85</v>
      </c>
      <c r="N158" s="6" t="s">
        <v>162</v>
      </c>
      <c r="O158" s="16">
        <f>K158*0.85</f>
        <v>16320</v>
      </c>
      <c r="P158" s="10">
        <f>K158*2</f>
        <v>38400</v>
      </c>
      <c r="Q158" s="31">
        <f t="shared" si="17"/>
        <v>48000</v>
      </c>
      <c r="R158" s="31">
        <f>Q158-P158</f>
        <v>9600</v>
      </c>
      <c r="S158" s="5"/>
      <c r="T158" s="27">
        <f>S158*1.25</f>
        <v>0</v>
      </c>
    </row>
    <row r="159" spans="1:22" ht="63.75" customHeight="1">
      <c r="A159" s="6">
        <v>20</v>
      </c>
      <c r="B159" s="3" t="s">
        <v>163</v>
      </c>
      <c r="C159" s="9" t="s">
        <v>226</v>
      </c>
      <c r="D159" s="9" t="s">
        <v>226</v>
      </c>
      <c r="E159" s="58"/>
      <c r="F159" s="65">
        <v>13375</v>
      </c>
      <c r="G159" s="11">
        <f>(H159+I159+J159+K159)/3</f>
        <v>13375.333333333334</v>
      </c>
      <c r="H159" s="49"/>
      <c r="I159" s="49">
        <v>13746</v>
      </c>
      <c r="J159" s="49">
        <v>14880</v>
      </c>
      <c r="K159" s="46">
        <v>11500</v>
      </c>
      <c r="L159" s="6">
        <v>0.04</v>
      </c>
      <c r="M159" s="6">
        <v>28</v>
      </c>
      <c r="N159" s="6" t="s">
        <v>164</v>
      </c>
      <c r="O159" s="16">
        <f>K159*0.85</f>
        <v>9775</v>
      </c>
      <c r="P159" s="10">
        <f>K159*2</f>
        <v>23000</v>
      </c>
      <c r="Q159" s="31">
        <f t="shared" si="17"/>
        <v>28750</v>
      </c>
      <c r="R159" s="31">
        <f>Q159-P159</f>
        <v>5750</v>
      </c>
      <c r="S159" s="5"/>
      <c r="T159" s="27">
        <f>S159*1.25</f>
        <v>0</v>
      </c>
    </row>
    <row r="160" spans="1:22" ht="63.75" customHeight="1">
      <c r="A160" s="6"/>
      <c r="B160" s="3"/>
      <c r="C160" s="9"/>
      <c r="D160" s="34" t="s">
        <v>555</v>
      </c>
      <c r="E160" s="58"/>
      <c r="F160" s="73">
        <v>12570</v>
      </c>
      <c r="G160" s="11"/>
      <c r="H160" s="49"/>
      <c r="I160" s="49"/>
      <c r="J160" s="49">
        <v>12570</v>
      </c>
      <c r="K160" s="46"/>
      <c r="L160" s="6"/>
      <c r="M160" s="6"/>
      <c r="N160" s="34" t="s">
        <v>556</v>
      </c>
      <c r="O160" s="16"/>
      <c r="P160" s="10"/>
      <c r="Q160" s="31"/>
      <c r="R160" s="31"/>
      <c r="S160" s="5"/>
      <c r="T160" s="27"/>
    </row>
    <row r="161" spans="1:22" ht="63.75" customHeight="1">
      <c r="A161" s="6"/>
      <c r="B161" s="3"/>
      <c r="C161" s="9"/>
      <c r="D161" s="34" t="s">
        <v>557</v>
      </c>
      <c r="E161" s="58"/>
      <c r="F161" s="73">
        <v>10660</v>
      </c>
      <c r="G161" s="11"/>
      <c r="H161" s="49"/>
      <c r="I161" s="49"/>
      <c r="J161" s="49">
        <v>10660</v>
      </c>
      <c r="K161" s="46"/>
      <c r="L161" s="6"/>
      <c r="M161" s="6"/>
      <c r="N161" s="34" t="s">
        <v>556</v>
      </c>
      <c r="O161" s="16"/>
      <c r="P161" s="10"/>
      <c r="Q161" s="31"/>
      <c r="R161" s="31"/>
      <c r="S161" s="5"/>
      <c r="T161" s="27"/>
    </row>
    <row r="162" spans="1:22" ht="44.25" customHeight="1">
      <c r="A162" s="150" t="s">
        <v>353</v>
      </c>
      <c r="B162" s="150"/>
      <c r="C162" s="150"/>
      <c r="D162" s="29"/>
      <c r="E162" s="52"/>
      <c r="F162" s="66"/>
      <c r="G162" s="51"/>
      <c r="H162" s="52"/>
      <c r="I162" s="52"/>
      <c r="J162" s="52"/>
      <c r="K162" s="47"/>
      <c r="L162" s="18"/>
      <c r="M162" s="18"/>
      <c r="N162" s="18"/>
      <c r="O162" s="19"/>
      <c r="P162" s="20"/>
      <c r="Q162" s="19"/>
      <c r="R162" s="20"/>
      <c r="S162" s="5"/>
      <c r="T162" s="27"/>
    </row>
    <row r="163" spans="1:22" ht="63.75" customHeight="1">
      <c r="A163" s="6">
        <v>12</v>
      </c>
      <c r="B163" s="3" t="s">
        <v>112</v>
      </c>
      <c r="C163" s="9" t="s">
        <v>214</v>
      </c>
      <c r="D163" s="34" t="s">
        <v>354</v>
      </c>
      <c r="E163" s="58"/>
      <c r="F163" s="65">
        <v>15000</v>
      </c>
      <c r="G163" s="11">
        <f>(H163+I163+J163+K163)/4</f>
        <v>3750</v>
      </c>
      <c r="H163" s="49"/>
      <c r="I163" s="49"/>
      <c r="J163" s="49"/>
      <c r="K163" s="46">
        <v>15000</v>
      </c>
      <c r="L163" s="6">
        <v>0.5</v>
      </c>
      <c r="M163" s="6">
        <v>50</v>
      </c>
      <c r="N163" s="6" t="s">
        <v>126</v>
      </c>
      <c r="O163" s="16">
        <f>K163*0.85</f>
        <v>12750</v>
      </c>
      <c r="P163" s="10">
        <f>K163*2</f>
        <v>30000</v>
      </c>
      <c r="Q163" s="31">
        <f t="shared" si="17"/>
        <v>37500</v>
      </c>
      <c r="R163" s="31">
        <f>Q163-P163</f>
        <v>7500</v>
      </c>
      <c r="S163" s="5"/>
      <c r="T163" s="27">
        <f>S163*1.25</f>
        <v>0</v>
      </c>
    </row>
    <row r="164" spans="1:22" ht="63.75" customHeight="1">
      <c r="A164" s="6">
        <v>12</v>
      </c>
      <c r="B164" s="3" t="s">
        <v>333</v>
      </c>
      <c r="C164" s="9" t="s">
        <v>214</v>
      </c>
      <c r="D164" s="34" t="s">
        <v>355</v>
      </c>
      <c r="E164" s="58">
        <v>10500</v>
      </c>
      <c r="F164" s="65">
        <v>10500</v>
      </c>
      <c r="G164" s="11">
        <f>(H164+I164+J164+K164)/3</f>
        <v>10928.333333333334</v>
      </c>
      <c r="H164" s="49">
        <v>13267</v>
      </c>
      <c r="I164" s="49">
        <v>10618</v>
      </c>
      <c r="J164" s="49">
        <v>8900</v>
      </c>
      <c r="K164" s="46"/>
      <c r="L164" s="6"/>
      <c r="M164" s="6"/>
      <c r="N164" s="6" t="s">
        <v>387</v>
      </c>
      <c r="O164" s="16">
        <f>K164*0.85</f>
        <v>0</v>
      </c>
      <c r="P164" s="10">
        <f>K164*2</f>
        <v>0</v>
      </c>
      <c r="Q164" s="31">
        <f>P164*1.25</f>
        <v>0</v>
      </c>
      <c r="R164" s="31">
        <f>Q164-P164</f>
        <v>0</v>
      </c>
      <c r="S164" s="5"/>
      <c r="T164" s="27">
        <f>S164*1.25</f>
        <v>0</v>
      </c>
    </row>
    <row r="165" spans="1:22" ht="44.25" customHeight="1">
      <c r="A165" s="150" t="s">
        <v>351</v>
      </c>
      <c r="B165" s="150"/>
      <c r="C165" s="150"/>
      <c r="D165" s="35"/>
      <c r="E165" s="52"/>
      <c r="F165" s="66"/>
      <c r="G165" s="51"/>
      <c r="H165" s="52"/>
      <c r="I165" s="52"/>
      <c r="J165" s="52"/>
      <c r="K165" s="47"/>
      <c r="L165" s="18"/>
      <c r="M165" s="18"/>
      <c r="N165" s="18"/>
      <c r="O165" s="19"/>
      <c r="P165" s="20"/>
      <c r="Q165" s="19"/>
      <c r="R165" s="20"/>
      <c r="S165" s="5"/>
      <c r="T165" s="27"/>
    </row>
    <row r="166" spans="1:22" ht="63.75" customHeight="1">
      <c r="A166" s="6">
        <v>14</v>
      </c>
      <c r="B166" s="3" t="s">
        <v>359</v>
      </c>
      <c r="C166" s="9" t="s">
        <v>223</v>
      </c>
      <c r="D166" s="34" t="s">
        <v>358</v>
      </c>
      <c r="E166" s="58"/>
      <c r="F166" s="65">
        <v>60060</v>
      </c>
      <c r="G166" s="11">
        <f>(H166+I166+J166+K166)/3</f>
        <v>39219.666666666664</v>
      </c>
      <c r="H166" s="49">
        <v>60060</v>
      </c>
      <c r="I166" s="49">
        <v>21439</v>
      </c>
      <c r="J166" s="49">
        <v>36160</v>
      </c>
      <c r="K166" s="46"/>
      <c r="L166" s="6"/>
      <c r="M166" s="6"/>
      <c r="N166" s="6" t="s">
        <v>360</v>
      </c>
      <c r="O166" s="16">
        <f>K166*0.85</f>
        <v>0</v>
      </c>
      <c r="P166" s="10">
        <f>K166*2</f>
        <v>0</v>
      </c>
      <c r="Q166" s="31">
        <f>P166*1.25</f>
        <v>0</v>
      </c>
      <c r="R166" s="31">
        <f>Q166-P166</f>
        <v>0</v>
      </c>
      <c r="S166" s="5"/>
      <c r="T166" s="27">
        <f>S166*1.25</f>
        <v>0</v>
      </c>
    </row>
    <row r="167" spans="1:22" ht="63.75" customHeight="1">
      <c r="A167" s="6">
        <v>13</v>
      </c>
      <c r="B167" s="3" t="s">
        <v>113</v>
      </c>
      <c r="C167" s="9" t="s">
        <v>222</v>
      </c>
      <c r="D167" s="9" t="s">
        <v>222</v>
      </c>
      <c r="E167" s="58"/>
      <c r="F167" s="65">
        <v>16970</v>
      </c>
      <c r="G167" s="11">
        <f>(H167+I167+J167+K167)/3</f>
        <v>15532.666666666666</v>
      </c>
      <c r="H167" s="49"/>
      <c r="I167" s="49">
        <v>12148</v>
      </c>
      <c r="J167" s="49">
        <v>16450</v>
      </c>
      <c r="K167" s="46">
        <v>18000</v>
      </c>
      <c r="L167" s="6">
        <v>0.5</v>
      </c>
      <c r="M167" s="6">
        <v>45</v>
      </c>
      <c r="N167" s="6" t="s">
        <v>128</v>
      </c>
      <c r="O167" s="16">
        <f>K167*0.85</f>
        <v>15300</v>
      </c>
      <c r="P167" s="10">
        <f>K167*2</f>
        <v>36000</v>
      </c>
      <c r="Q167" s="31">
        <f t="shared" si="17"/>
        <v>45000</v>
      </c>
      <c r="R167" s="31">
        <f t="shared" ref="R167:R183" si="29">Q167-P167</f>
        <v>9000</v>
      </c>
      <c r="S167" s="5"/>
      <c r="T167" s="27">
        <f>S167*1.25</f>
        <v>0</v>
      </c>
    </row>
    <row r="168" spans="1:22" ht="63.75" customHeight="1">
      <c r="A168" s="6">
        <v>14</v>
      </c>
      <c r="B168" s="3" t="s">
        <v>134</v>
      </c>
      <c r="C168" s="9" t="s">
        <v>223</v>
      </c>
      <c r="D168" s="9" t="s">
        <v>223</v>
      </c>
      <c r="E168" s="58"/>
      <c r="F168" s="65">
        <v>16970</v>
      </c>
      <c r="G168" s="11">
        <f>(H168+I168+J168+K168)/3</f>
        <v>16970.333333333332</v>
      </c>
      <c r="H168" s="49"/>
      <c r="I168" s="49">
        <v>16461</v>
      </c>
      <c r="J168" s="49">
        <v>16450</v>
      </c>
      <c r="K168" s="46">
        <v>18000</v>
      </c>
      <c r="L168" s="6">
        <v>0.2</v>
      </c>
      <c r="M168" s="6">
        <v>20</v>
      </c>
      <c r="N168" s="6" t="s">
        <v>135</v>
      </c>
      <c r="O168" s="16">
        <f>K168*0.85</f>
        <v>15300</v>
      </c>
      <c r="P168" s="10">
        <f>K168*2</f>
        <v>36000</v>
      </c>
      <c r="Q168" s="31">
        <f t="shared" ref="Q168:Q183" si="30">P168*1.25</f>
        <v>45000</v>
      </c>
      <c r="R168" s="31">
        <f t="shared" si="29"/>
        <v>9000</v>
      </c>
      <c r="S168" s="5"/>
      <c r="T168" s="27">
        <f>S168*1.25</f>
        <v>0</v>
      </c>
    </row>
    <row r="169" spans="1:22" ht="63.75" customHeight="1">
      <c r="A169" s="6">
        <v>15</v>
      </c>
      <c r="B169" s="3" t="s">
        <v>136</v>
      </c>
      <c r="C169" s="9" t="s">
        <v>220</v>
      </c>
      <c r="D169" s="9" t="s">
        <v>220</v>
      </c>
      <c r="E169" s="58"/>
      <c r="F169" s="65">
        <v>14635</v>
      </c>
      <c r="G169" s="11">
        <f>(H169+I169+J169+K169)/3</f>
        <v>14632.666666666666</v>
      </c>
      <c r="H169" s="49"/>
      <c r="I169" s="49">
        <v>12148</v>
      </c>
      <c r="J169" s="49">
        <v>13750</v>
      </c>
      <c r="K169" s="46">
        <v>18000</v>
      </c>
      <c r="L169" s="6">
        <v>0.2</v>
      </c>
      <c r="M169" s="6">
        <v>45</v>
      </c>
      <c r="N169" s="6" t="s">
        <v>128</v>
      </c>
      <c r="O169" s="16">
        <f>K169*0.85</f>
        <v>15300</v>
      </c>
      <c r="P169" s="10">
        <f>K169*2</f>
        <v>36000</v>
      </c>
      <c r="Q169" s="31">
        <f t="shared" si="30"/>
        <v>45000</v>
      </c>
      <c r="R169" s="31">
        <f t="shared" si="29"/>
        <v>9000</v>
      </c>
      <c r="S169" s="5"/>
      <c r="T169" s="27">
        <f>S169*1.25</f>
        <v>0</v>
      </c>
    </row>
    <row r="170" spans="1:22" ht="63.75" customHeight="1">
      <c r="A170" s="6">
        <v>16</v>
      </c>
      <c r="B170" s="3" t="s">
        <v>137</v>
      </c>
      <c r="C170" s="9" t="s">
        <v>221</v>
      </c>
      <c r="D170" s="9" t="s">
        <v>221</v>
      </c>
      <c r="E170" s="58"/>
      <c r="F170" s="65">
        <v>16970</v>
      </c>
      <c r="G170" s="11">
        <f>(H170+I170+J170+K170)/3</f>
        <v>16970.333333333332</v>
      </c>
      <c r="H170" s="49"/>
      <c r="I170" s="49">
        <v>16461</v>
      </c>
      <c r="J170" s="49">
        <v>16450</v>
      </c>
      <c r="K170" s="46">
        <v>18000</v>
      </c>
      <c r="L170" s="6">
        <v>0.5</v>
      </c>
      <c r="M170" s="6">
        <v>45</v>
      </c>
      <c r="N170" s="6" t="s">
        <v>138</v>
      </c>
      <c r="O170" s="16">
        <f>K170*0.85</f>
        <v>15300</v>
      </c>
      <c r="P170" s="10">
        <f>K170*2</f>
        <v>36000</v>
      </c>
      <c r="Q170" s="31">
        <f t="shared" si="30"/>
        <v>45000</v>
      </c>
      <c r="R170" s="31">
        <f t="shared" si="29"/>
        <v>9000</v>
      </c>
      <c r="S170" s="5"/>
      <c r="T170" s="27">
        <f>S170*1.25</f>
        <v>0</v>
      </c>
    </row>
    <row r="171" spans="1:22" ht="27" customHeight="1">
      <c r="A171" s="150" t="s">
        <v>350</v>
      </c>
      <c r="B171" s="150"/>
      <c r="C171" s="150"/>
      <c r="D171" s="35"/>
      <c r="E171" s="52"/>
      <c r="F171" s="66"/>
      <c r="G171" s="51"/>
      <c r="H171" s="52"/>
      <c r="I171" s="52"/>
      <c r="J171" s="52"/>
      <c r="K171" s="47"/>
      <c r="L171" s="18"/>
      <c r="M171" s="18"/>
      <c r="N171" s="18"/>
      <c r="O171" s="19"/>
      <c r="P171" s="20"/>
      <c r="Q171" s="19"/>
      <c r="R171" s="20"/>
      <c r="S171" s="5"/>
      <c r="T171" s="27"/>
    </row>
    <row r="172" spans="1:22" s="41" customFormat="1" ht="63.75" customHeight="1">
      <c r="A172" s="7">
        <v>18</v>
      </c>
      <c r="B172" s="4" t="s">
        <v>344</v>
      </c>
      <c r="C172" s="14" t="s">
        <v>193</v>
      </c>
      <c r="D172" s="34" t="s">
        <v>407</v>
      </c>
      <c r="E172" s="56"/>
      <c r="F172" s="46">
        <v>19000</v>
      </c>
      <c r="G172" s="11">
        <f>(H172+I172+J172+K172)/4</f>
        <v>4750</v>
      </c>
      <c r="H172" s="46"/>
      <c r="I172" s="46"/>
      <c r="J172" s="46"/>
      <c r="K172" s="46">
        <v>19000</v>
      </c>
      <c r="L172" s="7">
        <v>1.2</v>
      </c>
      <c r="M172" s="7">
        <v>40</v>
      </c>
      <c r="N172" s="7" t="s">
        <v>171</v>
      </c>
      <c r="O172" s="30">
        <f>K172*0.85</f>
        <v>16150</v>
      </c>
      <c r="P172" s="37">
        <f>K172*2</f>
        <v>38000</v>
      </c>
      <c r="Q172" s="38">
        <f>P172*1.25</f>
        <v>47500</v>
      </c>
      <c r="R172" s="38">
        <f>Q172-P172</f>
        <v>9500</v>
      </c>
      <c r="S172" s="62"/>
      <c r="T172" s="39">
        <f>S172*1.25</f>
        <v>0</v>
      </c>
      <c r="U172" s="17"/>
      <c r="V172" s="40"/>
    </row>
    <row r="173" spans="1:22" s="41" customFormat="1" ht="63.75" customHeight="1">
      <c r="A173" s="7"/>
      <c r="B173" s="4" t="s">
        <v>345</v>
      </c>
      <c r="C173" s="14" t="s">
        <v>213</v>
      </c>
      <c r="D173" s="34" t="s">
        <v>349</v>
      </c>
      <c r="E173" s="56"/>
      <c r="F173" s="46">
        <v>29400</v>
      </c>
      <c r="G173" s="11">
        <f>(H173+I173+J173+K173)/4</f>
        <v>7350</v>
      </c>
      <c r="H173" s="46"/>
      <c r="I173" s="46"/>
      <c r="J173" s="46"/>
      <c r="K173" s="46">
        <v>29400</v>
      </c>
      <c r="L173" s="7">
        <v>1.5</v>
      </c>
      <c r="M173" s="7">
        <v>80</v>
      </c>
      <c r="N173" s="7" t="s">
        <v>172</v>
      </c>
      <c r="O173" s="30">
        <f>K173*0.85</f>
        <v>24990</v>
      </c>
      <c r="P173" s="37">
        <f>K173*2</f>
        <v>58800</v>
      </c>
      <c r="Q173" s="38">
        <f>P173*1.25</f>
        <v>73500</v>
      </c>
      <c r="R173" s="38">
        <f>Q173-P173</f>
        <v>14700</v>
      </c>
      <c r="S173" s="62"/>
      <c r="T173" s="39">
        <f>S173*1.25</f>
        <v>0</v>
      </c>
      <c r="U173" s="17"/>
      <c r="V173" s="40"/>
    </row>
    <row r="174" spans="1:22" s="41" customFormat="1" ht="63.75" customHeight="1">
      <c r="A174" s="7">
        <v>18</v>
      </c>
      <c r="B174" s="4" t="s">
        <v>333</v>
      </c>
      <c r="C174" s="14" t="s">
        <v>193</v>
      </c>
      <c r="D174" s="34" t="s">
        <v>346</v>
      </c>
      <c r="E174" s="56"/>
      <c r="F174" s="65">
        <v>19500</v>
      </c>
      <c r="G174" s="11">
        <f>(H174+I174+J174+K174)/3</f>
        <v>21878</v>
      </c>
      <c r="H174" s="46"/>
      <c r="I174" s="46">
        <v>27134</v>
      </c>
      <c r="J174" s="46">
        <v>19500</v>
      </c>
      <c r="K174" s="46">
        <v>19000</v>
      </c>
      <c r="L174" s="7">
        <v>1.2</v>
      </c>
      <c r="M174" s="7">
        <v>40</v>
      </c>
      <c r="N174" s="7" t="s">
        <v>388</v>
      </c>
      <c r="O174" s="30">
        <f>K174*0.85</f>
        <v>16150</v>
      </c>
      <c r="P174" s="37">
        <f>K174*2</f>
        <v>38000</v>
      </c>
      <c r="Q174" s="38">
        <f>P174*1.25</f>
        <v>47500</v>
      </c>
      <c r="R174" s="38">
        <f>Q174-P174</f>
        <v>9500</v>
      </c>
      <c r="S174" s="62"/>
      <c r="T174" s="39">
        <f>S174*1.25</f>
        <v>0</v>
      </c>
      <c r="U174" s="17"/>
      <c r="V174" s="40"/>
    </row>
    <row r="175" spans="1:22" s="41" customFormat="1" ht="63.75" customHeight="1">
      <c r="A175" s="7">
        <v>18</v>
      </c>
      <c r="B175" s="4" t="s">
        <v>333</v>
      </c>
      <c r="C175" s="14" t="s">
        <v>193</v>
      </c>
      <c r="D175" s="34" t="s">
        <v>347</v>
      </c>
      <c r="E175" s="56"/>
      <c r="F175" s="65">
        <v>29400</v>
      </c>
      <c r="G175" s="11">
        <f>(H175+I175+J175+K175)/3</f>
        <v>27820.666666666668</v>
      </c>
      <c r="H175" s="46"/>
      <c r="I175" s="46">
        <v>34202</v>
      </c>
      <c r="J175" s="46">
        <v>19860</v>
      </c>
      <c r="K175" s="46">
        <v>29400</v>
      </c>
      <c r="L175" s="7">
        <v>1.2</v>
      </c>
      <c r="M175" s="7">
        <v>40</v>
      </c>
      <c r="N175" s="7" t="s">
        <v>389</v>
      </c>
      <c r="O175" s="30">
        <f>K175*0.85</f>
        <v>24990</v>
      </c>
      <c r="P175" s="37">
        <f>K175*2</f>
        <v>58800</v>
      </c>
      <c r="Q175" s="38">
        <f t="shared" si="30"/>
        <v>73500</v>
      </c>
      <c r="R175" s="38">
        <f t="shared" si="29"/>
        <v>14700</v>
      </c>
      <c r="S175" s="62"/>
      <c r="T175" s="39">
        <f>S175*1.25</f>
        <v>0</v>
      </c>
      <c r="U175" s="17"/>
      <c r="V175" s="40"/>
    </row>
    <row r="176" spans="1:22" s="41" customFormat="1" ht="63.75" customHeight="1">
      <c r="A176" s="7">
        <v>18</v>
      </c>
      <c r="B176" s="4" t="s">
        <v>333</v>
      </c>
      <c r="C176" s="14" t="s">
        <v>193</v>
      </c>
      <c r="D176" s="34" t="s">
        <v>348</v>
      </c>
      <c r="E176" s="56"/>
      <c r="F176" s="65">
        <v>80799</v>
      </c>
      <c r="G176" s="11">
        <f>(H176+I176+J176+K176)/3</f>
        <v>80798.333333333328</v>
      </c>
      <c r="H176" s="46"/>
      <c r="I176" s="46">
        <v>76405</v>
      </c>
      <c r="J176" s="46">
        <v>80990</v>
      </c>
      <c r="K176" s="46">
        <v>85000</v>
      </c>
      <c r="L176" s="7">
        <v>1.2</v>
      </c>
      <c r="M176" s="7">
        <v>40</v>
      </c>
      <c r="N176" s="7" t="s">
        <v>389</v>
      </c>
      <c r="O176" s="30">
        <f>K176*0.85</f>
        <v>72250</v>
      </c>
      <c r="P176" s="37">
        <f>K176*2</f>
        <v>170000</v>
      </c>
      <c r="Q176" s="38">
        <f>P176*1.25</f>
        <v>212500</v>
      </c>
      <c r="R176" s="38">
        <f>Q176-P176</f>
        <v>42500</v>
      </c>
      <c r="S176" s="62"/>
      <c r="T176" s="39">
        <f>S176*1.25</f>
        <v>0</v>
      </c>
      <c r="U176" s="17"/>
      <c r="V176" s="40"/>
    </row>
    <row r="177" spans="1:22" ht="63.75" customHeight="1">
      <c r="A177" s="6"/>
      <c r="B177" s="3" t="s">
        <v>333</v>
      </c>
      <c r="C177" s="9"/>
      <c r="D177" s="74" t="s">
        <v>504</v>
      </c>
      <c r="E177" s="56"/>
      <c r="F177" s="73">
        <v>41570</v>
      </c>
      <c r="G177" s="11"/>
      <c r="H177" s="46"/>
      <c r="I177" s="46"/>
      <c r="J177" s="46"/>
      <c r="K177" s="46"/>
      <c r="L177" s="7"/>
      <c r="M177" s="7"/>
      <c r="N177" s="72" t="s">
        <v>389</v>
      </c>
      <c r="O177" s="16"/>
      <c r="P177" s="10"/>
      <c r="Q177" s="31"/>
      <c r="R177" s="31"/>
      <c r="S177" s="5"/>
      <c r="T177" s="27"/>
    </row>
    <row r="178" spans="1:22" ht="63.75" customHeight="1">
      <c r="A178" s="6"/>
      <c r="B178" s="3" t="s">
        <v>333</v>
      </c>
      <c r="C178" s="9" t="s">
        <v>213</v>
      </c>
      <c r="D178" s="9"/>
      <c r="E178" s="56"/>
      <c r="F178" s="65"/>
      <c r="G178" s="11"/>
      <c r="H178" s="46"/>
      <c r="I178" s="46"/>
      <c r="J178" s="46"/>
      <c r="K178" s="46"/>
      <c r="L178" s="7">
        <v>1.5</v>
      </c>
      <c r="M178" s="7">
        <v>80</v>
      </c>
      <c r="N178" s="7" t="s">
        <v>172</v>
      </c>
      <c r="O178" s="16">
        <f>K178*0.85</f>
        <v>0</v>
      </c>
      <c r="P178" s="10">
        <f>K178*2</f>
        <v>0</v>
      </c>
      <c r="Q178" s="31">
        <f t="shared" si="30"/>
        <v>0</v>
      </c>
      <c r="R178" s="31">
        <f t="shared" si="29"/>
        <v>0</v>
      </c>
      <c r="S178" s="5"/>
      <c r="T178" s="27">
        <f>S178*1.25</f>
        <v>0</v>
      </c>
    </row>
    <row r="179" spans="1:22" ht="63.75" customHeight="1">
      <c r="A179" s="6"/>
      <c r="B179" s="3" t="s">
        <v>333</v>
      </c>
      <c r="C179" s="9" t="s">
        <v>213</v>
      </c>
      <c r="D179" s="9"/>
      <c r="E179" s="56"/>
      <c r="F179" s="65"/>
      <c r="G179" s="11"/>
      <c r="H179" s="46"/>
      <c r="I179" s="46"/>
      <c r="J179" s="46"/>
      <c r="K179" s="46"/>
      <c r="L179" s="7">
        <v>1.5</v>
      </c>
      <c r="M179" s="7">
        <v>80</v>
      </c>
      <c r="N179" s="7" t="s">
        <v>172</v>
      </c>
      <c r="O179" s="16">
        <f>K179*0.85</f>
        <v>0</v>
      </c>
      <c r="P179" s="10">
        <f>K179*2</f>
        <v>0</v>
      </c>
      <c r="Q179" s="31">
        <f>P179*1.25</f>
        <v>0</v>
      </c>
      <c r="R179" s="31">
        <f>Q179-P179</f>
        <v>0</v>
      </c>
      <c r="S179" s="5"/>
      <c r="T179" s="27">
        <f>S179*1.25</f>
        <v>0</v>
      </c>
    </row>
    <row r="180" spans="1:22" ht="27" customHeight="1">
      <c r="A180" s="150" t="s">
        <v>352</v>
      </c>
      <c r="B180" s="150"/>
      <c r="C180" s="150"/>
      <c r="D180" s="35"/>
      <c r="E180" s="52"/>
      <c r="F180" s="66"/>
      <c r="G180" s="51"/>
      <c r="H180" s="52"/>
      <c r="I180" s="52"/>
      <c r="J180" s="52"/>
      <c r="K180" s="47"/>
      <c r="L180" s="18"/>
      <c r="M180" s="18"/>
      <c r="N180" s="18"/>
      <c r="O180" s="19"/>
      <c r="P180" s="20"/>
      <c r="Q180" s="19"/>
      <c r="R180" s="20"/>
      <c r="S180" s="5"/>
      <c r="T180" s="27"/>
    </row>
    <row r="181" spans="1:22" ht="63.75" customHeight="1">
      <c r="A181" s="6"/>
      <c r="B181" s="4" t="s">
        <v>215</v>
      </c>
      <c r="C181" s="9" t="s">
        <v>234</v>
      </c>
      <c r="D181" s="9" t="s">
        <v>234</v>
      </c>
      <c r="E181" s="56"/>
      <c r="F181" s="65">
        <v>52000</v>
      </c>
      <c r="G181" s="11">
        <f>(H181+I181+J181+K181)/3</f>
        <v>44736.666666666664</v>
      </c>
      <c r="H181" s="46"/>
      <c r="I181" s="46">
        <v>31360</v>
      </c>
      <c r="J181" s="46">
        <v>50850</v>
      </c>
      <c r="K181" s="46">
        <v>52000</v>
      </c>
      <c r="L181" s="7">
        <v>1.5</v>
      </c>
      <c r="M181" s="7">
        <v>63</v>
      </c>
      <c r="N181" s="7" t="s">
        <v>216</v>
      </c>
      <c r="O181" s="16">
        <f>K181*0.85</f>
        <v>44200</v>
      </c>
      <c r="P181" s="10">
        <f>K181*2</f>
        <v>104000</v>
      </c>
      <c r="Q181" s="31">
        <f t="shared" si="30"/>
        <v>130000</v>
      </c>
      <c r="R181" s="31">
        <f t="shared" si="29"/>
        <v>26000</v>
      </c>
      <c r="S181" s="5"/>
      <c r="T181" s="27">
        <f>S181*1.25</f>
        <v>0</v>
      </c>
    </row>
    <row r="182" spans="1:22" ht="63.75" customHeight="1">
      <c r="A182" s="6"/>
      <c r="B182" s="4" t="s">
        <v>217</v>
      </c>
      <c r="C182" s="9" t="s">
        <v>228</v>
      </c>
      <c r="D182" s="9" t="s">
        <v>228</v>
      </c>
      <c r="E182" s="56"/>
      <c r="F182" s="65">
        <v>51000</v>
      </c>
      <c r="G182" s="11">
        <f>(H182+I182+J182+K182)/3</f>
        <v>38976.666666666664</v>
      </c>
      <c r="H182" s="46"/>
      <c r="I182" s="46">
        <v>37170</v>
      </c>
      <c r="J182" s="46">
        <v>28760</v>
      </c>
      <c r="K182" s="46">
        <v>51000</v>
      </c>
      <c r="L182" s="7">
        <v>2.2999999999999998</v>
      </c>
      <c r="M182" s="7">
        <v>78</v>
      </c>
      <c r="N182" s="7" t="s">
        <v>218</v>
      </c>
      <c r="O182" s="16">
        <f>K182*0.85</f>
        <v>43350</v>
      </c>
      <c r="P182" s="10">
        <f>K182*2</f>
        <v>102000</v>
      </c>
      <c r="Q182" s="31">
        <f t="shared" si="30"/>
        <v>127500</v>
      </c>
      <c r="R182" s="31">
        <f t="shared" si="29"/>
        <v>25500</v>
      </c>
      <c r="S182" s="5"/>
      <c r="T182" s="27">
        <f>S182*1.25</f>
        <v>0</v>
      </c>
    </row>
    <row r="183" spans="1:22" ht="63.75" customHeight="1">
      <c r="A183" s="6"/>
      <c r="B183" s="4" t="s">
        <v>219</v>
      </c>
      <c r="C183" s="9" t="s">
        <v>265</v>
      </c>
      <c r="D183" s="9" t="s">
        <v>265</v>
      </c>
      <c r="E183" s="56"/>
      <c r="F183" s="65">
        <v>54000</v>
      </c>
      <c r="G183" s="11">
        <f>(H183+I183+J183+K183)/3</f>
        <v>45403.333333333336</v>
      </c>
      <c r="H183" s="46"/>
      <c r="I183" s="46">
        <v>31360</v>
      </c>
      <c r="J183" s="46">
        <v>50850</v>
      </c>
      <c r="K183" s="46">
        <v>54000</v>
      </c>
      <c r="L183" s="7">
        <v>2.2999999999999998</v>
      </c>
      <c r="M183" s="7">
        <v>78</v>
      </c>
      <c r="N183" s="7" t="s">
        <v>218</v>
      </c>
      <c r="O183" s="16">
        <f>K183*0.85</f>
        <v>45900</v>
      </c>
      <c r="P183" s="10">
        <f>K183*2</f>
        <v>108000</v>
      </c>
      <c r="Q183" s="31">
        <f t="shared" si="30"/>
        <v>135000</v>
      </c>
      <c r="R183" s="31">
        <f t="shared" si="29"/>
        <v>27000</v>
      </c>
      <c r="S183" s="5"/>
      <c r="T183" s="27">
        <f>S183*1.25</f>
        <v>0</v>
      </c>
    </row>
    <row r="184" spans="1:22" ht="63.75" customHeight="1">
      <c r="A184" s="6"/>
      <c r="B184" s="4"/>
      <c r="C184" s="9"/>
      <c r="D184" s="34" t="s">
        <v>491</v>
      </c>
      <c r="E184" s="56"/>
      <c r="F184" s="65">
        <v>28760</v>
      </c>
      <c r="G184" s="11"/>
      <c r="H184" s="46"/>
      <c r="I184" s="46"/>
      <c r="J184" s="46"/>
      <c r="K184" s="46"/>
      <c r="L184" s="7"/>
      <c r="M184" s="7"/>
      <c r="N184" s="7" t="s">
        <v>492</v>
      </c>
      <c r="O184" s="16"/>
      <c r="P184" s="10"/>
      <c r="Q184" s="31"/>
      <c r="R184" s="31"/>
      <c r="S184" s="5"/>
      <c r="T184" s="27"/>
    </row>
    <row r="185" spans="1:22" ht="63.75" customHeight="1">
      <c r="A185" s="6"/>
      <c r="B185" s="4"/>
      <c r="C185" s="9"/>
      <c r="D185" s="34" t="s">
        <v>494</v>
      </c>
      <c r="E185" s="56"/>
      <c r="F185" s="65">
        <v>50850</v>
      </c>
      <c r="G185" s="11"/>
      <c r="H185" s="46"/>
      <c r="I185" s="46"/>
      <c r="J185" s="46"/>
      <c r="K185" s="46"/>
      <c r="L185" s="7"/>
      <c r="M185" s="7"/>
      <c r="N185" s="7" t="s">
        <v>493</v>
      </c>
      <c r="O185" s="16"/>
      <c r="P185" s="10"/>
      <c r="Q185" s="31"/>
      <c r="R185" s="31"/>
      <c r="S185" s="5"/>
      <c r="T185" s="27"/>
    </row>
    <row r="186" spans="1:22" ht="23.25" customHeight="1">
      <c r="A186" s="150" t="s">
        <v>46</v>
      </c>
      <c r="B186" s="150"/>
      <c r="C186" s="150"/>
      <c r="D186" s="29"/>
      <c r="E186" s="52"/>
      <c r="F186" s="66"/>
      <c r="G186" s="51"/>
      <c r="H186" s="52"/>
      <c r="I186" s="52"/>
      <c r="J186" s="52"/>
      <c r="K186" s="47"/>
      <c r="L186" s="18"/>
      <c r="M186" s="18"/>
      <c r="N186" s="18"/>
      <c r="O186" s="19"/>
      <c r="P186" s="20"/>
      <c r="Q186" s="19"/>
      <c r="R186" s="20"/>
      <c r="S186" s="5"/>
      <c r="T186" s="27"/>
    </row>
    <row r="187" spans="1:22" s="41" customFormat="1" ht="63.75" customHeight="1">
      <c r="A187" s="7">
        <v>1</v>
      </c>
      <c r="B187" s="4"/>
      <c r="C187" s="4" t="s">
        <v>283</v>
      </c>
      <c r="D187" s="7" t="s">
        <v>283</v>
      </c>
      <c r="E187" s="56"/>
      <c r="F187" s="65">
        <v>5500</v>
      </c>
      <c r="G187" s="11">
        <f>(H187+I187+J187+K187)/4</f>
        <v>1375</v>
      </c>
      <c r="H187" s="46"/>
      <c r="I187" s="46"/>
      <c r="J187" s="46"/>
      <c r="K187" s="46">
        <v>5500</v>
      </c>
      <c r="L187" s="7"/>
      <c r="M187" s="7"/>
      <c r="N187" s="7" t="s">
        <v>286</v>
      </c>
      <c r="O187" s="37">
        <f>K187*0.85</f>
        <v>4675</v>
      </c>
      <c r="P187" s="37">
        <f>K187*2</f>
        <v>11000</v>
      </c>
      <c r="Q187" s="38">
        <f>P187*1.25</f>
        <v>13750</v>
      </c>
      <c r="R187" s="38">
        <f>Q187-P187</f>
        <v>2750</v>
      </c>
      <c r="S187" s="30">
        <v>8200</v>
      </c>
      <c r="T187" s="39"/>
      <c r="U187" s="17"/>
      <c r="V187" s="40"/>
    </row>
    <row r="188" spans="1:22" s="41" customFormat="1" ht="63.75" customHeight="1">
      <c r="A188" s="7">
        <v>2</v>
      </c>
      <c r="B188" s="4"/>
      <c r="C188" s="4" t="s">
        <v>284</v>
      </c>
      <c r="D188" s="7" t="s">
        <v>284</v>
      </c>
      <c r="E188" s="56"/>
      <c r="F188" s="65">
        <v>5000</v>
      </c>
      <c r="G188" s="11">
        <f>(H188+I188+J188+K188)/4</f>
        <v>1250</v>
      </c>
      <c r="H188" s="46"/>
      <c r="I188" s="46"/>
      <c r="J188" s="46"/>
      <c r="K188" s="46">
        <v>5000</v>
      </c>
      <c r="L188" s="7"/>
      <c r="M188" s="7"/>
      <c r="N188" s="7" t="s">
        <v>287</v>
      </c>
      <c r="O188" s="37">
        <f>K188*0.85</f>
        <v>4250</v>
      </c>
      <c r="P188" s="37">
        <f>K188*2</f>
        <v>10000</v>
      </c>
      <c r="Q188" s="38">
        <f>P188*1.25</f>
        <v>12500</v>
      </c>
      <c r="R188" s="38">
        <f>Q188-P188</f>
        <v>2500</v>
      </c>
      <c r="S188" s="30">
        <v>9300</v>
      </c>
      <c r="T188" s="39"/>
      <c r="U188" s="17"/>
      <c r="V188" s="40"/>
    </row>
    <row r="189" spans="1:22" s="41" customFormat="1" ht="63.75" customHeight="1">
      <c r="A189" s="7">
        <v>3</v>
      </c>
      <c r="B189" s="4"/>
      <c r="C189" s="4" t="s">
        <v>285</v>
      </c>
      <c r="D189" s="7" t="s">
        <v>285</v>
      </c>
      <c r="E189" s="56"/>
      <c r="F189" s="65">
        <v>8500</v>
      </c>
      <c r="G189" s="11">
        <f>(H189+I189+J189+K189)/4</f>
        <v>2125</v>
      </c>
      <c r="H189" s="46"/>
      <c r="I189" s="46"/>
      <c r="J189" s="46"/>
      <c r="K189" s="46">
        <v>8500</v>
      </c>
      <c r="L189" s="7"/>
      <c r="M189" s="7"/>
      <c r="N189" s="7" t="s">
        <v>288</v>
      </c>
      <c r="O189" s="37">
        <f>K189*0.85</f>
        <v>7225</v>
      </c>
      <c r="P189" s="37">
        <f>K189*2</f>
        <v>17000</v>
      </c>
      <c r="Q189" s="38">
        <f>P189*1.25</f>
        <v>21250</v>
      </c>
      <c r="R189" s="38">
        <f>Q189-P189</f>
        <v>4250</v>
      </c>
      <c r="S189" s="64">
        <v>8350</v>
      </c>
      <c r="T189" s="39"/>
      <c r="V189" s="40"/>
    </row>
    <row r="190" spans="1:22" s="41" customFormat="1" ht="63.75" customHeight="1">
      <c r="A190" s="7"/>
      <c r="B190" s="4"/>
      <c r="C190" s="4"/>
      <c r="D190" s="45" t="s">
        <v>482</v>
      </c>
      <c r="E190" s="56"/>
      <c r="F190" s="46">
        <v>9200</v>
      </c>
      <c r="G190" s="11"/>
      <c r="H190" s="46"/>
      <c r="I190" s="46"/>
      <c r="J190" s="46"/>
      <c r="K190" s="46">
        <v>9200</v>
      </c>
      <c r="L190" s="7"/>
      <c r="M190" s="7"/>
      <c r="N190" s="7" t="s">
        <v>483</v>
      </c>
      <c r="O190" s="37"/>
      <c r="P190" s="37"/>
      <c r="Q190" s="38"/>
      <c r="R190" s="38"/>
      <c r="S190" s="69"/>
      <c r="T190" s="39"/>
      <c r="V190" s="40"/>
    </row>
    <row r="191" spans="1:22" ht="23.25" customHeight="1">
      <c r="A191" s="150" t="s">
        <v>484</v>
      </c>
      <c r="B191" s="150"/>
      <c r="C191" s="150"/>
      <c r="D191" s="60"/>
      <c r="E191" s="52"/>
      <c r="F191" s="66"/>
      <c r="G191" s="51"/>
      <c r="H191" s="52"/>
      <c r="I191" s="52"/>
      <c r="J191" s="52"/>
      <c r="K191" s="47"/>
      <c r="L191" s="18"/>
      <c r="M191" s="18"/>
      <c r="N191" s="18"/>
      <c r="O191" s="19"/>
      <c r="P191" s="20"/>
      <c r="Q191" s="19"/>
      <c r="R191" s="20"/>
      <c r="S191" s="5"/>
      <c r="T191" s="27"/>
    </row>
    <row r="192" spans="1:22" s="41" customFormat="1" ht="63.75" customHeight="1">
      <c r="A192" s="7"/>
      <c r="B192" s="4"/>
      <c r="C192" s="4"/>
      <c r="D192" s="45" t="s">
        <v>485</v>
      </c>
      <c r="E192" s="56"/>
      <c r="F192" s="46">
        <v>2700</v>
      </c>
      <c r="G192" s="11"/>
      <c r="H192" s="46"/>
      <c r="I192" s="46"/>
      <c r="J192" s="46"/>
      <c r="K192" s="46"/>
      <c r="L192" s="7"/>
      <c r="M192" s="7"/>
      <c r="N192" s="7" t="s">
        <v>486</v>
      </c>
      <c r="O192" s="37"/>
      <c r="P192" s="37"/>
      <c r="Q192" s="38"/>
      <c r="R192" s="38"/>
      <c r="S192" s="69"/>
      <c r="T192" s="39"/>
      <c r="V192" s="40"/>
    </row>
    <row r="193" spans="1:22" s="41" customFormat="1" ht="63.75" customHeight="1">
      <c r="A193" s="7"/>
      <c r="B193" s="4"/>
      <c r="C193" s="4"/>
      <c r="D193" s="45" t="s">
        <v>487</v>
      </c>
      <c r="E193" s="70"/>
      <c r="F193" s="46">
        <v>1800</v>
      </c>
      <c r="G193" s="11"/>
      <c r="H193" s="46"/>
      <c r="I193" s="46"/>
      <c r="J193" s="46"/>
      <c r="K193" s="46"/>
      <c r="L193" s="7"/>
      <c r="M193" s="7"/>
      <c r="N193" s="7" t="s">
        <v>486</v>
      </c>
      <c r="O193" s="37"/>
      <c r="P193" s="37"/>
      <c r="Q193" s="38"/>
      <c r="R193" s="38"/>
      <c r="S193" s="69"/>
      <c r="T193" s="39"/>
      <c r="V193" s="40"/>
    </row>
    <row r="194" spans="1:22" s="41" customFormat="1" ht="63.75" customHeight="1">
      <c r="A194" s="7"/>
      <c r="B194" s="4"/>
      <c r="C194" s="4"/>
      <c r="D194" s="45" t="s">
        <v>488</v>
      </c>
      <c r="E194" s="71"/>
      <c r="F194" s="46">
        <v>2200</v>
      </c>
      <c r="G194" s="11"/>
      <c r="H194" s="46"/>
      <c r="I194" s="46"/>
      <c r="J194" s="46"/>
      <c r="K194" s="46"/>
      <c r="L194" s="7"/>
      <c r="M194" s="7"/>
      <c r="N194" s="7" t="s">
        <v>486</v>
      </c>
      <c r="O194" s="37"/>
      <c r="P194" s="37"/>
      <c r="Q194" s="38"/>
      <c r="R194" s="38"/>
      <c r="S194" s="69"/>
      <c r="T194" s="39"/>
      <c r="V194" s="40"/>
    </row>
    <row r="195" spans="1:22" s="41" customFormat="1" ht="63.75" customHeight="1">
      <c r="A195" s="7"/>
      <c r="B195" s="4"/>
      <c r="C195" s="4"/>
      <c r="D195" s="45" t="s">
        <v>489</v>
      </c>
      <c r="E195" s="71"/>
      <c r="F195" s="46">
        <v>2500</v>
      </c>
      <c r="G195" s="11"/>
      <c r="H195" s="46"/>
      <c r="I195" s="46"/>
      <c r="J195" s="46"/>
      <c r="K195" s="46"/>
      <c r="L195" s="7"/>
      <c r="M195" s="7"/>
      <c r="N195" s="7"/>
      <c r="O195" s="37"/>
      <c r="P195" s="37"/>
      <c r="Q195" s="38"/>
      <c r="R195" s="38"/>
      <c r="S195" s="69"/>
      <c r="T195" s="39"/>
      <c r="V195" s="40"/>
    </row>
    <row r="196" spans="1:22" s="41" customFormat="1" ht="63.75" customHeight="1">
      <c r="A196" s="7"/>
      <c r="B196" s="4"/>
      <c r="C196" s="4"/>
      <c r="D196" s="45" t="s">
        <v>490</v>
      </c>
      <c r="E196" s="71"/>
      <c r="F196" s="46">
        <v>2600</v>
      </c>
      <c r="G196" s="11"/>
      <c r="H196" s="46"/>
      <c r="I196" s="46"/>
      <c r="J196" s="46"/>
      <c r="K196" s="46"/>
      <c r="L196" s="7"/>
      <c r="M196" s="7"/>
      <c r="N196" s="7"/>
      <c r="O196" s="37"/>
      <c r="P196" s="37"/>
      <c r="Q196" s="38"/>
      <c r="R196" s="38"/>
      <c r="S196" s="69"/>
      <c r="T196" s="39"/>
      <c r="V196" s="40"/>
    </row>
    <row r="197" spans="1:22" ht="23.25" customHeight="1">
      <c r="A197" s="150" t="s">
        <v>484</v>
      </c>
      <c r="B197" s="150"/>
      <c r="C197" s="150"/>
      <c r="D197" s="60"/>
      <c r="E197" s="52"/>
      <c r="F197" s="66"/>
      <c r="G197" s="51"/>
      <c r="H197" s="52"/>
      <c r="I197" s="52"/>
      <c r="J197" s="52"/>
      <c r="K197" s="47"/>
      <c r="L197" s="18"/>
      <c r="M197" s="18"/>
      <c r="N197" s="18"/>
      <c r="O197" s="19"/>
      <c r="P197" s="20"/>
      <c r="Q197" s="19"/>
      <c r="R197" s="20"/>
      <c r="S197" s="5"/>
      <c r="T197" s="27"/>
    </row>
    <row r="198" spans="1:22" ht="63.75" customHeight="1">
      <c r="A198" s="6">
        <v>1</v>
      </c>
      <c r="B198" s="3" t="s">
        <v>94</v>
      </c>
      <c r="C198" s="9" t="s">
        <v>197</v>
      </c>
      <c r="D198" s="9"/>
      <c r="E198" s="58"/>
      <c r="F198" s="65"/>
      <c r="G198" s="11">
        <f>(H198+I198+J198+K198)/4</f>
        <v>1275</v>
      </c>
      <c r="H198" s="49"/>
      <c r="I198" s="49"/>
      <c r="J198" s="49"/>
      <c r="K198" s="49">
        <v>5100</v>
      </c>
      <c r="L198" s="6">
        <v>0.3</v>
      </c>
      <c r="M198" s="6">
        <v>22</v>
      </c>
      <c r="N198" s="6" t="s">
        <v>47</v>
      </c>
      <c r="O198" s="16">
        <f>K198*0.85</f>
        <v>4335</v>
      </c>
      <c r="P198" s="10">
        <f>K198*2</f>
        <v>10200</v>
      </c>
      <c r="Q198" s="31">
        <f>P198*1.25</f>
        <v>12750</v>
      </c>
      <c r="R198" s="31">
        <f>Q198-P198</f>
        <v>2550</v>
      </c>
      <c r="S198" s="5"/>
      <c r="T198" s="27">
        <f>S198*1.25</f>
        <v>0</v>
      </c>
    </row>
    <row r="199" spans="1:22" ht="63.75" customHeight="1">
      <c r="A199" s="6">
        <v>2</v>
      </c>
      <c r="B199" s="3" t="s">
        <v>95</v>
      </c>
      <c r="C199" s="9" t="s">
        <v>197</v>
      </c>
      <c r="D199" s="9"/>
      <c r="E199" s="58"/>
      <c r="F199" s="65"/>
      <c r="G199" s="11">
        <f>(H199+I199+J199+K199)/4</f>
        <v>1175</v>
      </c>
      <c r="H199" s="49"/>
      <c r="I199" s="49"/>
      <c r="J199" s="49"/>
      <c r="K199" s="49">
        <v>4700</v>
      </c>
      <c r="L199" s="6">
        <v>0.2</v>
      </c>
      <c r="M199" s="6">
        <v>17.5</v>
      </c>
      <c r="N199" s="6" t="s">
        <v>48</v>
      </c>
      <c r="O199" s="16">
        <f>K199*0.85</f>
        <v>3995</v>
      </c>
      <c r="P199" s="10">
        <f>K199*2</f>
        <v>9400</v>
      </c>
      <c r="Q199" s="31">
        <f>P199*1.25</f>
        <v>11750</v>
      </c>
      <c r="R199" s="31">
        <f>Q199-P199</f>
        <v>2350</v>
      </c>
      <c r="S199" s="5"/>
      <c r="T199" s="27">
        <f>S199*1.25</f>
        <v>0</v>
      </c>
    </row>
    <row r="200" spans="1:22" ht="63.75" customHeight="1">
      <c r="A200" s="6">
        <v>3</v>
      </c>
      <c r="B200" s="3" t="s">
        <v>96</v>
      </c>
      <c r="C200" s="9" t="s">
        <v>197</v>
      </c>
      <c r="D200" s="9"/>
      <c r="E200" s="58"/>
      <c r="F200" s="65"/>
      <c r="G200" s="11">
        <f>(H200+I200+J200+K200)/4</f>
        <v>1050</v>
      </c>
      <c r="H200" s="49"/>
      <c r="I200" s="49"/>
      <c r="J200" s="49"/>
      <c r="K200" s="49">
        <v>4200</v>
      </c>
      <c r="L200" s="6">
        <v>0.1</v>
      </c>
      <c r="M200" s="6">
        <v>13</v>
      </c>
      <c r="N200" s="6" t="s">
        <v>49</v>
      </c>
      <c r="O200" s="16">
        <f>K200*0.85</f>
        <v>3570</v>
      </c>
      <c r="P200" s="10">
        <f>K200*2</f>
        <v>8400</v>
      </c>
      <c r="Q200" s="31">
        <f>P200*1.25</f>
        <v>10500</v>
      </c>
      <c r="R200" s="31">
        <f>Q200-P200</f>
        <v>2100</v>
      </c>
      <c r="S200" s="5"/>
      <c r="T200" s="27">
        <f>S200*1.25</f>
        <v>0</v>
      </c>
    </row>
  </sheetData>
  <mergeCells count="18">
    <mergeCell ref="A2:C2"/>
    <mergeCell ref="A141:C141"/>
    <mergeCell ref="A186:C186"/>
    <mergeCell ref="A114:C114"/>
    <mergeCell ref="A60:C60"/>
    <mergeCell ref="A35:C35"/>
    <mergeCell ref="A155:C155"/>
    <mergeCell ref="A162:C162"/>
    <mergeCell ref="A92:C92"/>
    <mergeCell ref="A88:C88"/>
    <mergeCell ref="A83:C83"/>
    <mergeCell ref="A40:C40"/>
    <mergeCell ref="A45:C45"/>
    <mergeCell ref="A171:C171"/>
    <mergeCell ref="A180:C180"/>
    <mergeCell ref="A165:C165"/>
    <mergeCell ref="A191:C191"/>
    <mergeCell ref="A197:C197"/>
  </mergeCells>
  <phoneticPr fontId="1" type="noConversion"/>
  <printOptions horizontalCentered="1"/>
  <pageMargins left="0.15748031496062992" right="0" top="0.15748031496062992" bottom="0" header="0.51181102362204722" footer="0.51181102362204722"/>
  <pageSetup paperSize="9" scale="87" firstPageNumber="4294963191" fitToHeight="1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</vt:lpstr>
      <vt:lpstr>Прайс  ценообразование</vt:lpstr>
      <vt:lpstr>Прайс!Область_печати</vt:lpstr>
      <vt:lpstr>'Прайс  ценообразование'!Область_печати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Юрий</dc:creator>
  <cp:lastModifiedBy>Захарченко Сергей</cp:lastModifiedBy>
  <cp:lastPrinted>2018-03-27T07:10:55Z</cp:lastPrinted>
  <dcterms:created xsi:type="dcterms:W3CDTF">2012-09-26T06:43:46Z</dcterms:created>
  <dcterms:modified xsi:type="dcterms:W3CDTF">2019-01-16T14:54:27Z</dcterms:modified>
</cp:coreProperties>
</file>